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зао кубань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<sst xmlns="http://schemas.openxmlformats.org/spreadsheetml/2006/main" count="322" uniqueCount="162">
  <si>
    <t xml:space="preserve">                                                                               ПРИЛОЖЕНИЕ</t>
  </si>
  <si>
    <t xml:space="preserve">                 УТВЕРЖДЕН</t>
  </si>
  <si>
    <t xml:space="preserve">                                                                            решением Совета</t>
  </si>
  <si>
    <t xml:space="preserve">                                                                                Журавского сельского поселения</t>
  </si>
  <si>
    <t xml:space="preserve">                                                                              Кореновского района</t>
  </si>
  <si>
    <t xml:space="preserve">                                                                             от 15 марта 2011 года № 102</t>
  </si>
  <si>
    <t xml:space="preserve">Индикативный план социально-экономического развития                                                                      Журавского сельского поселения  Кореновского района на 2011 год </t>
  </si>
  <si>
    <t>Показатель, единица измерения</t>
  </si>
  <si>
    <t>январь</t>
  </si>
  <si>
    <t>февраль</t>
  </si>
  <si>
    <t>март</t>
  </si>
  <si>
    <t>апрель</t>
  </si>
  <si>
    <t>май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</si>
  <si>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</si>
  <si>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</si>
  <si>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</si>
  <si>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</si>
  <si>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</si>
  <si>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</si>
  <si>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</si>
  <si>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</si>
  <si>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</si>
  <si>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</si>
  <si>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</si>
  <si>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</si>
  <si>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</si>
  <si>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</si>
  <si>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Мясо и субпродукты пищевых убойных животных, тонн</t>
  </si>
  <si>
    <t>Масло растительное, тыс.тонн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</si>
  <si>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</si>
  <si>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</si>
  <si>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</si>
  <si>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</si>
  <si>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</si>
  <si>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</si>
  <si>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</si>
  <si>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</si>
  <si>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</si>
  <si>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</si>
  <si>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</si>
  <si>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</si>
  <si>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</si>
  <si>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</si>
  <si>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</si>
  <si>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</si>
  <si>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</si>
  <si>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</si>
  <si>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</si>
  <si>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</si>
  <si>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</si>
  <si>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</si>
  <si>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</si>
  <si>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</si>
  <si>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</si>
  <si>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</si>
  <si>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</si>
  <si>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</si>
  <si>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</si>
  <si>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</si>
  <si>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</si>
  <si>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</si>
  <si>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</si>
  <si>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</si>
  <si>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</si>
  <si>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</si>
  <si>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услуг транспорта (по крупным и средним предприятиям), млн.руб.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</si>
  <si>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</si>
  <si>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</si>
  <si>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</si>
  <si>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</si>
  <si>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</si>
  <si>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</si>
  <si>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</si>
  <si>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</si>
  <si>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</si>
  <si>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</si>
  <si>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</si>
  <si>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</si>
  <si>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</si>
  <si>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</si>
  <si>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</si>
  <si>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</si>
  <si>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</si>
  <si>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ед.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</si>
  <si>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</si>
  <si>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</si>
  <si>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</si>
  <si>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</si>
  <si>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</si>
  <si>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</si>
  <si>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</si>
  <si>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</si>
  <si>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</si>
  <si>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</si>
  <si>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Глава Журавского сельского </t>
  </si>
  <si>
    <t>поселения Кореновского района</t>
  </si>
  <si>
    <t>А.Н.Сергиенко</t>
  </si>
  <si>
    <t xml:space="preserve">              ПРИЛОЖЕНИЕ           
 к решению Совета Журавского
сельского поселения
Кореновского района
от 25 октября 2012 года № 184</t>
  </si>
  <si>
    <t xml:space="preserve">Информация о выполнении показателей индикативного плана социально-экономического развития Журавского сельского поселения Кореновского района по итогам  9 месяцев 2012 года </t>
  </si>
  <si>
    <t>За январь-март 2010 года</t>
  </si>
  <si>
    <t>За январь-март 2011 года</t>
  </si>
  <si>
    <t>Прогноз на 2011 год</t>
  </si>
  <si>
    <t>Прогнозируемые темпы роста в 2011 году, %</t>
  </si>
  <si>
    <t>Темпы роста в январе-марте 2011 года к январю- марту 2010 года, %</t>
  </si>
  <si>
    <t>% выполнения плана за январь-март 2011 года</t>
  </si>
  <si>
    <t>Отклонение от прогнозируемых темпов роста, п.п.</t>
  </si>
  <si>
    <t>Факт за январь-сентябрь 2011 года</t>
  </si>
  <si>
    <t>Факт за январь-сентябрь 2012 года</t>
  </si>
  <si>
    <t>Прогноз на 2012 год</t>
  </si>
  <si>
    <t>Прогнозируемый темп роста, %</t>
  </si>
  <si>
    <t>Темп роста 2012г.  2011г., % (гр.3/гр.2х100)</t>
  </si>
  <si>
    <t>% выполнения прогноза  2012г. (гр.3/гр.4х100)</t>
  </si>
  <si>
    <t>Отклонение фактического темпа роста от планового, % (гр.6-гр.5)</t>
  </si>
  <si>
    <t>Численность зарегистрированных безработных, чел.</t>
  </si>
  <si>
    <t>по данным Краснодарстата, органов исполнительной власти Краснодарского края или муниципального образования</t>
  </si>
  <si>
    <t>по данным индикативного плана района на 2011 год и на плановый период 2012-2013 годов</t>
  </si>
  <si>
    <t>= ( 4 / 3 ) * 100</t>
  </si>
  <si>
    <t xml:space="preserve"> =  4 / 5  </t>
  </si>
  <si>
    <t>=  7  -  6</t>
  </si>
  <si>
    <t>заполняется органами местного самоуправления по полному кругу предприятий</t>
  </si>
  <si>
    <t>по данным индикативного плана поселения на 2011 год</t>
  </si>
  <si>
    <t>= ( 11 / 10 ) * 100</t>
  </si>
  <si>
    <t xml:space="preserve">= 11 / 12 </t>
  </si>
  <si>
    <t>= 14 - 13</t>
  </si>
  <si>
    <t>= ( 18 / 17 ) * 100</t>
  </si>
  <si>
    <t xml:space="preserve">= 18 / 19 </t>
  </si>
  <si>
    <t>= 21 - 22</t>
  </si>
  <si>
    <t>14</t>
  </si>
  <si>
    <t>12</t>
  </si>
  <si>
    <t>9</t>
  </si>
  <si>
    <t>75</t>
  </si>
  <si>
    <t>Уровень регистрированной безработицы (в % к численности трудоспособного населения в трудоспособном возрасте)</t>
  </si>
  <si>
    <t>х</t>
  </si>
  <si>
    <t>Номинальная начисленная среднемесячная заработная плата, тыс.руб.</t>
  </si>
  <si>
    <t>Обрабатывающие производства  тыс.руб.</t>
  </si>
  <si>
    <t>Производство и распределение электроэнергии, газа и воды по крупным и средним предприятиям) тыс.руб.</t>
  </si>
  <si>
    <t xml:space="preserve">Производство основных видов промышленной продукции в натуральном выражении </t>
  </si>
  <si>
    <t xml:space="preserve">Производство основанных видов сельскохозяйственной продукции в натуральном выражении </t>
  </si>
  <si>
    <t>Скот и птица на убой (в живом весе), тонн</t>
  </si>
  <si>
    <t>Молоко, тонн</t>
  </si>
  <si>
    <t>Яйца, тыс.шт.</t>
  </si>
  <si>
    <t>Поголовье сельскохозяйственных животных</t>
  </si>
  <si>
    <t>КРС, голов</t>
  </si>
  <si>
    <t>Свиньи, голов</t>
  </si>
  <si>
    <t>Птица, тыс.голов</t>
  </si>
  <si>
    <t>-</t>
  </si>
  <si>
    <t>Рынки товаров и услуг</t>
  </si>
  <si>
    <t>Оборот розничной торговли, тыс. руб.</t>
  </si>
  <si>
    <t xml:space="preserve">Инвестиционная и строительная деятельность  </t>
  </si>
  <si>
    <t>Объем инвестиций в основной капитал за счет всех источников финансирования, тыс.руб.</t>
  </si>
  <si>
    <t>Ввод в эксплуатацию жилых домов предприятиями всех форм собственности, кв. метров</t>
  </si>
  <si>
    <t>Количество субъектов малого предпринимательства, ед. на 1000 чел.</t>
  </si>
  <si>
    <t>Численность детей в дошкольных образовательных учреждениях, чел.</t>
  </si>
  <si>
    <t>Количество мест в учреждениях дошкольного образования, ед.</t>
  </si>
  <si>
    <t xml:space="preserve">Численность учащихся в общеобразовательных учреждениях, чел. </t>
  </si>
  <si>
    <t>Количество детей дошкольного возраста, находящихся в очереди в учреждения дошкольного образования, чел.</t>
  </si>
  <si>
    <t>в том числе с твердым покрытием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</si>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</sst>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#,##0.0"/>
    <numFmt numFmtId="166" formatCode="0.0%"/>
    <numFmt numFmtId="167" formatCode="#,##0.0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wrapText="1" indent="5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4">
      <pane xSplit="6255" ySplit="4425" topLeftCell="G59" activePane="bottomRight" state="split"/>
      <selection pane="topLeft" activeCell="A4" sqref="A4"/>
      <selection pane="topRight" activeCell="G4" sqref="G4"/>
      <selection pane="bottomLeft" activeCell="A59" sqref="A59"/>
      <selection pane="bottomRight" activeCell="K28" sqref="K28"/>
    </sheetView>
  </sheetViews>
  <sheetFormatPr defaultColWidth="9.140625" defaultRowHeight="15"/>
  <cols>
    <col min="1" max="1" width="56.421875" style="1" customWidth="1"/>
    <col min="2" max="2" width="9.421875" style="1" customWidth="1"/>
    <col min="3" max="3" width="8.28125" style="1" customWidth="1"/>
    <col min="4" max="4" width="8.7109375" style="1" customWidth="1"/>
    <col min="5" max="5" width="8.8515625" style="1" customWidth="1"/>
    <col min="6" max="6" width="9.00390625" style="1" customWidth="1"/>
    <col min="7" max="16384" width="9.140625" style="1" customWidth="1"/>
  </cols>
  <sheetData>
    <row r="1" spans="1:6" ht="18.75">
      <c r="A1" s="90" t="s">
        <v>0</v>
      </c>
      <c r="B1" s="90"/>
      <c r="C1" s="90"/>
      <c r="D1" s="90"/>
      <c r="E1" s="90"/>
      <c r="F1" s="90"/>
    </row>
    <row r="2" spans="1:6" ht="18.75">
      <c r="A2" s="2"/>
      <c r="B2" s="2"/>
      <c r="C2" s="2"/>
      <c r="D2" s="2"/>
      <c r="E2" s="2"/>
      <c r="F2" s="2"/>
    </row>
    <row r="3" spans="1:6" ht="18.75">
      <c r="A3" s="2"/>
      <c r="B3" s="91" t="s">
        <v>1</v>
      </c>
      <c r="C3" s="91"/>
      <c r="D3" s="91"/>
      <c r="E3" s="91"/>
      <c r="F3" s="91"/>
    </row>
    <row r="4" spans="1:6" ht="18.75">
      <c r="A4" s="90" t="s">
        <v>2</v>
      </c>
      <c r="B4" s="90"/>
      <c r="C4" s="90"/>
      <c r="D4" s="90"/>
      <c r="E4" s="90"/>
      <c r="F4" s="90"/>
    </row>
    <row r="5" spans="1:6" ht="18.75">
      <c r="A5" s="90" t="s">
        <v>3</v>
      </c>
      <c r="B5" s="90"/>
      <c r="C5" s="90"/>
      <c r="D5" s="90"/>
      <c r="E5" s="90"/>
      <c r="F5" s="90"/>
    </row>
    <row r="6" spans="1:6" ht="18.75">
      <c r="A6" s="90" t="s">
        <v>4</v>
      </c>
      <c r="B6" s="90"/>
      <c r="C6" s="90"/>
      <c r="D6" s="90"/>
      <c r="E6" s="90"/>
      <c r="F6" s="90"/>
    </row>
    <row r="7" spans="1:6" ht="18.75">
      <c r="A7" s="90" t="s">
        <v>5</v>
      </c>
      <c r="B7" s="90"/>
      <c r="C7" s="90"/>
      <c r="D7" s="90"/>
      <c r="E7" s="90"/>
      <c r="F7" s="90"/>
    </row>
    <row r="8" spans="1:6" ht="12.75" customHeight="1">
      <c r="A8" s="3"/>
      <c r="B8" s="3"/>
      <c r="C8" s="3"/>
      <c r="D8" s="3"/>
      <c r="E8" s="3"/>
      <c r="F8" s="3"/>
    </row>
    <row r="9" spans="1:6" ht="40.5" customHeight="1">
      <c r="A9" s="92" t="s">
        <v>6</v>
      </c>
      <c r="B9" s="92"/>
      <c r="C9" s="92"/>
      <c r="D9" s="92"/>
      <c r="E9" s="92"/>
      <c r="F9" s="92"/>
    </row>
    <row r="11" spans="1:11" ht="13.5" customHeight="1">
      <c r="A11" s="93" t="s">
        <v>7</v>
      </c>
      <c r="B11" s="93" t="s">
        <v>8</v>
      </c>
      <c r="C11" s="93"/>
      <c r="D11" s="93" t="s">
        <v>9</v>
      </c>
      <c r="E11" s="93"/>
      <c r="F11" s="93" t="s">
        <v>10</v>
      </c>
      <c r="G11" s="93"/>
      <c r="H11" s="93" t="s">
        <v>11</v>
      </c>
      <c r="I11" s="93"/>
      <c r="J11" s="93" t="s">
        <v>12</v>
      </c>
      <c r="K11" s="93"/>
    </row>
    <row r="12" spans="1:11" ht="24" customHeight="1">
      <c r="A12" s="93"/>
      <c r="B12" s="4">
        <v>2011</v>
      </c>
      <c r="C12" s="4">
        <v>2010</v>
      </c>
      <c r="D12" s="4">
        <v>2011</v>
      </c>
      <c r="E12" s="4">
        <v>2010</v>
      </c>
      <c r="F12" s="4">
        <v>2011</v>
      </c>
      <c r="G12" s="4">
        <v>2010</v>
      </c>
      <c r="H12" s="4">
        <v>2011</v>
      </c>
      <c r="I12" s="4">
        <v>2010</v>
      </c>
      <c r="J12" s="4">
        <v>2011</v>
      </c>
      <c r="K12" s="4">
        <v>2010</v>
      </c>
    </row>
    <row r="13" spans="1:6" ht="27.75" customHeight="1">
      <c r="A13" s="5" t="s">
        <v>13</v>
      </c>
      <c r="B13" s="6"/>
      <c r="C13" s="6"/>
      <c r="D13" s="7"/>
      <c r="E13" s="6"/>
      <c r="F13" s="7"/>
    </row>
    <row r="14" spans="1:6" ht="16.5" customHeight="1">
      <c r="A14" s="5" t="s">
        <v>14</v>
      </c>
      <c r="B14" s="6"/>
      <c r="C14" s="6"/>
      <c r="D14" s="7"/>
      <c r="E14" s="6"/>
      <c r="F14" s="7"/>
    </row>
    <row r="15" spans="1:6" ht="15">
      <c r="A15" s="5" t="s">
        <v>15</v>
      </c>
      <c r="B15" s="6"/>
      <c r="C15" s="6"/>
      <c r="D15" s="7"/>
      <c r="E15" s="6"/>
      <c r="F15" s="7"/>
    </row>
    <row r="16" spans="1:6" ht="15">
      <c r="A16" s="5" t="s">
        <v>16</v>
      </c>
      <c r="B16" s="6"/>
      <c r="C16" s="6"/>
      <c r="D16" s="7"/>
      <c r="E16" s="6"/>
      <c r="F16" s="7"/>
    </row>
    <row r="17" spans="1:6" ht="28.5" customHeight="1">
      <c r="A17" s="5" t="s">
        <v>17</v>
      </c>
      <c r="B17" s="8"/>
      <c r="C17" s="8"/>
      <c r="D17" s="7"/>
      <c r="E17" s="8"/>
      <c r="F17" s="7"/>
    </row>
    <row r="18" spans="1:6" ht="28.5" customHeight="1">
      <c r="A18" s="5" t="s">
        <v>18</v>
      </c>
      <c r="B18" s="8"/>
      <c r="C18" s="8"/>
      <c r="D18" s="7"/>
      <c r="E18" s="8"/>
      <c r="F18" s="7"/>
    </row>
    <row r="19" spans="1:6" ht="28.5" customHeight="1">
      <c r="A19" s="9" t="s">
        <v>19</v>
      </c>
      <c r="B19" s="8"/>
      <c r="C19" s="8"/>
      <c r="D19" s="7"/>
      <c r="E19" s="8"/>
      <c r="F19" s="7"/>
    </row>
    <row r="20" spans="1:6" ht="28.5" customHeight="1">
      <c r="A20" s="10" t="s">
        <v>20</v>
      </c>
      <c r="B20" s="11"/>
      <c r="C20" s="11"/>
      <c r="D20" s="7"/>
      <c r="E20" s="11"/>
      <c r="F20" s="7"/>
    </row>
    <row r="21" spans="1:6" ht="15">
      <c r="A21" s="5" t="s">
        <v>21</v>
      </c>
      <c r="B21" s="6"/>
      <c r="C21" s="6"/>
      <c r="D21" s="7"/>
      <c r="E21" s="6"/>
      <c r="F21" s="7"/>
    </row>
    <row r="22" spans="1:6" ht="15">
      <c r="A22" s="5" t="s">
        <v>22</v>
      </c>
      <c r="B22" s="6"/>
      <c r="C22" s="6"/>
      <c r="D22" s="7"/>
      <c r="E22" s="6"/>
      <c r="F22" s="7"/>
    </row>
    <row r="23" spans="1:7" ht="15">
      <c r="A23" s="5" t="s">
        <v>23</v>
      </c>
      <c r="B23" s="8"/>
      <c r="C23" s="8"/>
      <c r="D23" s="7"/>
      <c r="E23" s="8"/>
      <c r="F23" s="7"/>
      <c r="G23" s="12"/>
    </row>
    <row r="24" spans="1:6" s="15" customFormat="1" ht="14.25" customHeight="1">
      <c r="A24" s="13" t="s">
        <v>24</v>
      </c>
      <c r="B24" s="14"/>
      <c r="C24" s="14"/>
      <c r="D24" s="7"/>
      <c r="E24" s="14"/>
      <c r="F24" s="7"/>
    </row>
    <row r="25" spans="1:6" s="15" customFormat="1" ht="27.75" customHeight="1">
      <c r="A25" s="16" t="s">
        <v>25</v>
      </c>
      <c r="B25" s="14"/>
      <c r="C25" s="14"/>
      <c r="D25" s="7"/>
      <c r="E25" s="14"/>
      <c r="F25" s="7"/>
    </row>
    <row r="26" spans="1:6" ht="27.75" customHeight="1">
      <c r="A26" s="17" t="s">
        <v>26</v>
      </c>
      <c r="B26" s="6"/>
      <c r="C26" s="6"/>
      <c r="D26" s="7"/>
      <c r="E26" s="6"/>
      <c r="F26" s="7"/>
    </row>
    <row r="27" spans="1:11" ht="13.5" customHeight="1">
      <c r="A27" s="5" t="s">
        <v>27</v>
      </c>
      <c r="B27" s="6">
        <v>1.1</v>
      </c>
      <c r="C27" s="6">
        <v>1.8</v>
      </c>
      <c r="D27" s="7">
        <v>1.3</v>
      </c>
      <c r="E27" s="6">
        <v>0.4</v>
      </c>
      <c r="F27" s="7">
        <v>2.3</v>
      </c>
      <c r="G27" s="1">
        <v>0.3</v>
      </c>
      <c r="H27" s="1">
        <v>1.2</v>
      </c>
      <c r="I27" s="1">
        <v>0.6</v>
      </c>
      <c r="J27" s="1">
        <v>1.6</v>
      </c>
      <c r="K27" s="1">
        <v>0.8</v>
      </c>
    </row>
    <row r="28" spans="1:6" ht="13.5" customHeight="1">
      <c r="A28" s="5" t="s">
        <v>28</v>
      </c>
      <c r="B28" s="6"/>
      <c r="C28" s="6"/>
      <c r="D28" s="7"/>
      <c r="E28" s="6"/>
      <c r="F28" s="7"/>
    </row>
    <row r="29" spans="1:11" ht="30">
      <c r="A29" s="18" t="s">
        <v>29</v>
      </c>
      <c r="B29" s="6">
        <v>7360</v>
      </c>
      <c r="C29" s="6">
        <v>5156</v>
      </c>
      <c r="D29" s="7">
        <v>6028</v>
      </c>
      <c r="E29" s="6">
        <v>4492</v>
      </c>
      <c r="F29" s="7">
        <v>6183</v>
      </c>
      <c r="G29" s="1">
        <v>6775</v>
      </c>
      <c r="H29" s="1">
        <v>19514</v>
      </c>
      <c r="I29" s="1">
        <v>12220</v>
      </c>
      <c r="J29" s="1">
        <v>6020</v>
      </c>
      <c r="K29" s="1">
        <v>6000</v>
      </c>
    </row>
    <row r="30" spans="1:6" ht="15" customHeight="1">
      <c r="A30" s="19" t="s">
        <v>30</v>
      </c>
      <c r="B30" s="6"/>
      <c r="C30" s="6"/>
      <c r="D30" s="7"/>
      <c r="E30" s="6"/>
      <c r="F30" s="7"/>
    </row>
    <row r="31" spans="1:6" ht="29.25" customHeight="1">
      <c r="A31" s="19" t="s">
        <v>31</v>
      </c>
      <c r="B31" s="6"/>
      <c r="C31" s="6"/>
      <c r="D31" s="7"/>
      <c r="E31" s="6"/>
      <c r="F31" s="7"/>
    </row>
    <row r="32" spans="1:6" ht="17.25" customHeight="1">
      <c r="A32" s="19" t="s">
        <v>32</v>
      </c>
      <c r="B32" s="6"/>
      <c r="C32" s="6"/>
      <c r="D32" s="7"/>
      <c r="E32" s="6"/>
      <c r="F32" s="7"/>
    </row>
    <row r="33" spans="1:6" ht="28.5">
      <c r="A33" s="17" t="s">
        <v>33</v>
      </c>
      <c r="B33" s="6"/>
      <c r="C33" s="6"/>
      <c r="D33" s="7"/>
      <c r="E33" s="6"/>
      <c r="F33" s="7"/>
    </row>
    <row r="34" spans="1:6" ht="15" customHeight="1">
      <c r="A34" s="5" t="s">
        <v>34</v>
      </c>
      <c r="B34" s="6"/>
      <c r="C34" s="6"/>
      <c r="D34" s="7"/>
      <c r="E34" s="6"/>
      <c r="F34" s="7"/>
    </row>
    <row r="35" spans="1:6" ht="15">
      <c r="A35" s="5" t="s">
        <v>35</v>
      </c>
      <c r="B35" s="6"/>
      <c r="C35" s="6"/>
      <c r="D35" s="7"/>
      <c r="E35" s="6"/>
      <c r="F35" s="7"/>
    </row>
    <row r="36" spans="1:6" ht="15">
      <c r="A36" s="5" t="s">
        <v>36</v>
      </c>
      <c r="B36" s="6"/>
      <c r="C36" s="6"/>
      <c r="D36" s="7"/>
      <c r="E36" s="6"/>
      <c r="F36" s="7"/>
    </row>
    <row r="37" spans="1:6" ht="15">
      <c r="A37" s="5" t="s">
        <v>37</v>
      </c>
      <c r="B37" s="6"/>
      <c r="C37" s="6"/>
      <c r="D37" s="7"/>
      <c r="E37" s="6"/>
      <c r="F37" s="7"/>
    </row>
    <row r="38" spans="1:6" ht="15">
      <c r="A38" s="5" t="s">
        <v>38</v>
      </c>
      <c r="B38" s="6"/>
      <c r="C38" s="6"/>
      <c r="D38" s="7"/>
      <c r="E38" s="6"/>
      <c r="F38" s="7"/>
    </row>
    <row r="39" spans="1:6" ht="15">
      <c r="A39" s="5" t="s">
        <v>39</v>
      </c>
      <c r="B39" s="6"/>
      <c r="C39" s="6"/>
      <c r="D39" s="7"/>
      <c r="E39" s="6"/>
      <c r="F39" s="7"/>
    </row>
    <row r="40" spans="1:6" ht="28.5" customHeight="1">
      <c r="A40" s="19" t="s">
        <v>31</v>
      </c>
      <c r="B40" s="6"/>
      <c r="C40" s="6"/>
      <c r="D40" s="7"/>
      <c r="E40" s="6"/>
      <c r="F40" s="7"/>
    </row>
    <row r="41" spans="1:6" ht="15" customHeight="1">
      <c r="A41" s="19" t="s">
        <v>40</v>
      </c>
      <c r="B41" s="6"/>
      <c r="C41" s="6"/>
      <c r="D41" s="7"/>
      <c r="E41" s="6"/>
      <c r="F41" s="7"/>
    </row>
    <row r="42" spans="1:6" ht="15">
      <c r="A42" s="5" t="s">
        <v>41</v>
      </c>
      <c r="B42" s="6"/>
      <c r="C42" s="6"/>
      <c r="D42" s="7"/>
      <c r="E42" s="6"/>
      <c r="F42" s="7"/>
    </row>
    <row r="43" spans="1:6" ht="29.25" customHeight="1">
      <c r="A43" s="19" t="s">
        <v>31</v>
      </c>
      <c r="B43" s="6"/>
      <c r="C43" s="6"/>
      <c r="D43" s="7"/>
      <c r="E43" s="6"/>
      <c r="F43" s="7"/>
    </row>
    <row r="44" spans="1:6" ht="15.75" customHeight="1">
      <c r="A44" s="19" t="s">
        <v>40</v>
      </c>
      <c r="B44" s="6"/>
      <c r="C44" s="6"/>
      <c r="D44" s="7"/>
      <c r="E44" s="6"/>
      <c r="F44" s="7"/>
    </row>
    <row r="45" spans="1:6" ht="15.75" customHeight="1">
      <c r="A45" s="18" t="s">
        <v>42</v>
      </c>
      <c r="B45" s="6"/>
      <c r="C45" s="6"/>
      <c r="D45" s="7"/>
      <c r="E45" s="6"/>
      <c r="F45" s="7"/>
    </row>
    <row r="46" spans="1:6" ht="15.75" customHeight="1">
      <c r="A46" s="19" t="s">
        <v>40</v>
      </c>
      <c r="B46" s="6"/>
      <c r="C46" s="6"/>
      <c r="D46" s="7"/>
      <c r="E46" s="6"/>
      <c r="F46" s="7"/>
    </row>
    <row r="47" spans="1:6" ht="16.5" customHeight="1">
      <c r="A47" s="5" t="s">
        <v>43</v>
      </c>
      <c r="B47" s="6"/>
      <c r="C47" s="6"/>
      <c r="D47" s="7"/>
      <c r="E47" s="6"/>
      <c r="F47" s="7"/>
    </row>
    <row r="48" spans="1:6" ht="14.25" customHeight="1">
      <c r="A48" s="19" t="s">
        <v>30</v>
      </c>
      <c r="B48" s="6"/>
      <c r="C48" s="6"/>
      <c r="D48" s="7"/>
      <c r="E48" s="6"/>
      <c r="F48" s="7"/>
    </row>
    <row r="49" spans="1:6" ht="15">
      <c r="A49" s="19" t="s">
        <v>40</v>
      </c>
      <c r="B49" s="6"/>
      <c r="C49" s="6"/>
      <c r="D49" s="7"/>
      <c r="E49" s="6"/>
      <c r="F49" s="7"/>
    </row>
    <row r="50" spans="1:6" ht="15">
      <c r="A50" s="5" t="s">
        <v>44</v>
      </c>
      <c r="B50" s="6"/>
      <c r="C50" s="6"/>
      <c r="D50" s="7"/>
      <c r="E50" s="6"/>
      <c r="F50" s="7"/>
    </row>
    <row r="51" spans="1:6" ht="15" customHeight="1">
      <c r="A51" s="19" t="s">
        <v>30</v>
      </c>
      <c r="B51" s="6"/>
      <c r="C51" s="6"/>
      <c r="D51" s="7"/>
      <c r="E51" s="6"/>
      <c r="F51" s="7"/>
    </row>
    <row r="52" spans="1:6" ht="30" customHeight="1">
      <c r="A52" s="19" t="s">
        <v>31</v>
      </c>
      <c r="B52" s="6"/>
      <c r="C52" s="6"/>
      <c r="D52" s="7"/>
      <c r="E52" s="6"/>
      <c r="F52" s="7"/>
    </row>
    <row r="53" spans="1:6" ht="15">
      <c r="A53" s="19" t="s">
        <v>40</v>
      </c>
      <c r="B53" s="6"/>
      <c r="C53" s="6"/>
      <c r="D53" s="7"/>
      <c r="E53" s="6"/>
      <c r="F53" s="7"/>
    </row>
    <row r="54" spans="1:6" ht="15">
      <c r="A54" s="5" t="s">
        <v>45</v>
      </c>
      <c r="B54" s="6"/>
      <c r="C54" s="6"/>
      <c r="D54" s="7"/>
      <c r="E54" s="6"/>
      <c r="F54" s="7"/>
    </row>
    <row r="55" spans="1:6" ht="16.5" customHeight="1">
      <c r="A55" s="19" t="s">
        <v>40</v>
      </c>
      <c r="B55" s="6"/>
      <c r="C55" s="6"/>
      <c r="D55" s="7"/>
      <c r="E55" s="6"/>
      <c r="F55" s="7"/>
    </row>
    <row r="56" spans="1:6" ht="29.25" customHeight="1">
      <c r="A56" s="18" t="s">
        <v>46</v>
      </c>
      <c r="B56" s="6"/>
      <c r="C56" s="6"/>
      <c r="D56" s="7"/>
      <c r="E56" s="6"/>
      <c r="F56" s="7"/>
    </row>
    <row r="57" spans="1:6" ht="30">
      <c r="A57" s="19" t="s">
        <v>31</v>
      </c>
      <c r="B57" s="6"/>
      <c r="C57" s="6"/>
      <c r="D57" s="7"/>
      <c r="E57" s="6"/>
      <c r="F57" s="7"/>
    </row>
    <row r="58" spans="1:6" ht="28.5">
      <c r="A58" s="17" t="s">
        <v>47</v>
      </c>
      <c r="B58" s="6"/>
      <c r="C58" s="6"/>
      <c r="D58" s="7"/>
      <c r="E58" s="6"/>
      <c r="F58" s="7"/>
    </row>
    <row r="59" spans="1:6" ht="14.25" customHeight="1">
      <c r="A59" s="5" t="s">
        <v>48</v>
      </c>
      <c r="B59" s="6"/>
      <c r="C59" s="6"/>
      <c r="D59" s="7"/>
      <c r="E59" s="6"/>
      <c r="F59" s="7"/>
    </row>
    <row r="60" spans="1:6" ht="14.25" customHeight="1">
      <c r="A60" s="19" t="s">
        <v>30</v>
      </c>
      <c r="B60" s="6"/>
      <c r="C60" s="6"/>
      <c r="D60" s="7"/>
      <c r="E60" s="6"/>
      <c r="F60" s="7"/>
    </row>
    <row r="61" spans="1:6" ht="30">
      <c r="A61" s="19" t="s">
        <v>31</v>
      </c>
      <c r="B61" s="6"/>
      <c r="C61" s="6"/>
      <c r="D61" s="7"/>
      <c r="E61" s="6"/>
      <c r="F61" s="7"/>
    </row>
    <row r="62" spans="1:6" ht="14.25" customHeight="1">
      <c r="A62" s="19" t="s">
        <v>40</v>
      </c>
      <c r="B62" s="6"/>
      <c r="C62" s="6"/>
      <c r="D62" s="7"/>
      <c r="E62" s="6"/>
      <c r="F62" s="7"/>
    </row>
    <row r="63" spans="1:6" ht="30">
      <c r="A63" s="20" t="s">
        <v>49</v>
      </c>
      <c r="B63" s="6"/>
      <c r="C63" s="6"/>
      <c r="D63" s="7"/>
      <c r="E63" s="6"/>
      <c r="F63" s="7"/>
    </row>
    <row r="64" spans="1:6" ht="14.25" customHeight="1">
      <c r="A64" s="21" t="s">
        <v>30</v>
      </c>
      <c r="B64" s="6"/>
      <c r="C64" s="6"/>
      <c r="D64" s="7"/>
      <c r="E64" s="6"/>
      <c r="F64" s="7"/>
    </row>
    <row r="65" spans="1:6" ht="30">
      <c r="A65" s="21" t="s">
        <v>31</v>
      </c>
      <c r="B65" s="6"/>
      <c r="C65" s="6"/>
      <c r="D65" s="7"/>
      <c r="E65" s="6"/>
      <c r="F65" s="7"/>
    </row>
    <row r="66" spans="1:6" ht="14.25" customHeight="1">
      <c r="A66" s="21" t="s">
        <v>40</v>
      </c>
      <c r="B66" s="6"/>
      <c r="C66" s="6"/>
      <c r="D66" s="7"/>
      <c r="E66" s="6"/>
      <c r="F66" s="7"/>
    </row>
    <row r="67" spans="1:6" ht="14.25" customHeight="1">
      <c r="A67" s="5" t="s">
        <v>50</v>
      </c>
      <c r="B67" s="6"/>
      <c r="C67" s="6"/>
      <c r="D67" s="7"/>
      <c r="E67" s="6"/>
      <c r="F67" s="7"/>
    </row>
    <row r="68" spans="1:6" ht="35.25" customHeight="1">
      <c r="A68" s="19" t="s">
        <v>31</v>
      </c>
      <c r="B68" s="6"/>
      <c r="C68" s="6"/>
      <c r="D68" s="7"/>
      <c r="E68" s="6"/>
      <c r="F68" s="7"/>
    </row>
    <row r="69" spans="1:6" ht="14.25" customHeight="1">
      <c r="A69" s="19" t="s">
        <v>40</v>
      </c>
      <c r="B69" s="6"/>
      <c r="C69" s="6"/>
      <c r="D69" s="7"/>
      <c r="E69" s="6"/>
      <c r="F69" s="7"/>
    </row>
    <row r="70" spans="1:6" ht="14.25" customHeight="1">
      <c r="A70" s="5" t="s">
        <v>51</v>
      </c>
      <c r="B70" s="6"/>
      <c r="C70" s="6"/>
      <c r="D70" s="7"/>
      <c r="E70" s="6"/>
      <c r="F70" s="7"/>
    </row>
    <row r="71" spans="1:6" ht="14.25" customHeight="1">
      <c r="A71" s="5" t="s">
        <v>52</v>
      </c>
      <c r="B71" s="6"/>
      <c r="C71" s="6"/>
      <c r="D71" s="7"/>
      <c r="E71" s="6"/>
      <c r="F71" s="7"/>
    </row>
    <row r="72" spans="1:6" s="15" customFormat="1" ht="14.25" customHeight="1">
      <c r="A72" s="22" t="s">
        <v>53</v>
      </c>
      <c r="B72" s="14"/>
      <c r="C72" s="14"/>
      <c r="D72" s="7"/>
      <c r="E72" s="14"/>
      <c r="F72" s="7"/>
    </row>
    <row r="73" spans="1:6" s="15" customFormat="1" ht="31.5" customHeight="1">
      <c r="A73" s="23" t="s">
        <v>54</v>
      </c>
      <c r="B73" s="14"/>
      <c r="C73" s="14"/>
      <c r="D73" s="7"/>
      <c r="E73" s="14"/>
      <c r="F73" s="7"/>
    </row>
    <row r="74" spans="1:6" s="15" customFormat="1" ht="14.25" customHeight="1">
      <c r="A74" s="24" t="s">
        <v>55</v>
      </c>
      <c r="B74" s="94"/>
      <c r="C74" s="94"/>
      <c r="D74" s="95"/>
      <c r="E74" s="94"/>
      <c r="F74" s="95"/>
    </row>
    <row r="75" spans="1:6" s="15" customFormat="1" ht="48.75" customHeight="1">
      <c r="A75" s="25" t="s">
        <v>56</v>
      </c>
      <c r="B75" s="94"/>
      <c r="C75" s="94"/>
      <c r="D75" s="95"/>
      <c r="E75" s="94"/>
      <c r="F75" s="95"/>
    </row>
    <row r="76" spans="1:6" s="15" customFormat="1" ht="75.75" customHeight="1">
      <c r="A76" s="23" t="s">
        <v>57</v>
      </c>
      <c r="B76" s="14"/>
      <c r="C76" s="14"/>
      <c r="D76" s="26"/>
      <c r="E76" s="14"/>
      <c r="F76" s="26"/>
    </row>
    <row r="77" spans="1:6" s="15" customFormat="1" ht="32.25" customHeight="1">
      <c r="A77" s="27" t="s">
        <v>58</v>
      </c>
      <c r="B77" s="14"/>
      <c r="C77" s="14"/>
      <c r="D77" s="26"/>
      <c r="E77" s="14"/>
      <c r="F77" s="26"/>
    </row>
    <row r="78" spans="1:6" s="15" customFormat="1" ht="29.25" customHeight="1">
      <c r="A78" s="28" t="s">
        <v>59</v>
      </c>
      <c r="B78" s="14"/>
      <c r="C78" s="14"/>
      <c r="D78" s="26"/>
      <c r="E78" s="14"/>
      <c r="F78" s="26"/>
    </row>
    <row r="79" spans="1:6" s="15" customFormat="1" ht="14.25" customHeight="1">
      <c r="A79" s="28" t="s">
        <v>60</v>
      </c>
      <c r="B79" s="14"/>
      <c r="C79" s="14"/>
      <c r="D79" s="26"/>
      <c r="E79" s="14"/>
      <c r="F79" s="26"/>
    </row>
    <row r="80" spans="1:6" s="15" customFormat="1" ht="14.25" customHeight="1">
      <c r="A80" s="28" t="s">
        <v>61</v>
      </c>
      <c r="B80" s="14"/>
      <c r="C80" s="14"/>
      <c r="D80" s="26"/>
      <c r="E80" s="14"/>
      <c r="F80" s="26"/>
    </row>
    <row r="81" spans="1:11" ht="15">
      <c r="A81" s="29" t="s">
        <v>62</v>
      </c>
      <c r="B81" s="8">
        <v>69</v>
      </c>
      <c r="C81" s="8">
        <v>418</v>
      </c>
      <c r="D81" s="26">
        <v>89</v>
      </c>
      <c r="E81" s="8">
        <v>39</v>
      </c>
      <c r="F81" s="26">
        <v>182</v>
      </c>
      <c r="G81" s="1">
        <v>25</v>
      </c>
      <c r="H81" s="1">
        <v>104</v>
      </c>
      <c r="I81" s="1">
        <v>84</v>
      </c>
      <c r="J81" s="1">
        <v>76</v>
      </c>
      <c r="K81" s="1">
        <v>64</v>
      </c>
    </row>
    <row r="82" spans="1:11" ht="15">
      <c r="A82" s="29" t="s">
        <v>63</v>
      </c>
      <c r="B82" s="8">
        <v>20</v>
      </c>
      <c r="C82" s="8">
        <v>12</v>
      </c>
      <c r="D82" s="26">
        <v>32</v>
      </c>
      <c r="E82" s="8">
        <v>10</v>
      </c>
      <c r="F82" s="26">
        <v>60</v>
      </c>
      <c r="G82" s="1">
        <v>12</v>
      </c>
      <c r="H82" s="1">
        <v>131</v>
      </c>
      <c r="I82" s="1">
        <v>93</v>
      </c>
      <c r="J82" s="1">
        <v>150</v>
      </c>
      <c r="K82" s="1">
        <v>144</v>
      </c>
    </row>
    <row r="83" spans="1:10" ht="15">
      <c r="A83" s="29" t="s">
        <v>64</v>
      </c>
      <c r="B83" s="8">
        <v>6</v>
      </c>
      <c r="C83" s="8"/>
      <c r="D83" s="26">
        <v>5</v>
      </c>
      <c r="E83" s="8"/>
      <c r="F83" s="26">
        <v>4</v>
      </c>
      <c r="H83" s="1">
        <v>6</v>
      </c>
      <c r="J83" s="1">
        <v>5</v>
      </c>
    </row>
    <row r="84" spans="1:6" ht="30">
      <c r="A84" s="29" t="s">
        <v>65</v>
      </c>
      <c r="B84" s="6"/>
      <c r="C84" s="6"/>
      <c r="D84" s="26"/>
      <c r="E84" s="6"/>
      <c r="F84" s="26"/>
    </row>
    <row r="85" spans="1:6" ht="30.75" customHeight="1">
      <c r="A85" s="29" t="s">
        <v>66</v>
      </c>
      <c r="B85" s="6"/>
      <c r="C85" s="6"/>
      <c r="D85" s="26"/>
      <c r="E85" s="6"/>
      <c r="F85" s="26"/>
    </row>
    <row r="86" spans="1:6" ht="16.5" customHeight="1">
      <c r="A86" s="17" t="s">
        <v>67</v>
      </c>
      <c r="B86" s="6"/>
      <c r="C86" s="6"/>
      <c r="D86" s="26"/>
      <c r="E86" s="6"/>
      <c r="F86" s="26"/>
    </row>
    <row r="87" spans="1:6" ht="30">
      <c r="A87" s="5" t="s">
        <v>68</v>
      </c>
      <c r="B87" s="6"/>
      <c r="C87" s="6"/>
      <c r="D87" s="26"/>
      <c r="E87" s="6"/>
      <c r="F87" s="26"/>
    </row>
    <row r="88" spans="1:6" ht="15">
      <c r="A88" s="30" t="s">
        <v>69</v>
      </c>
      <c r="B88" s="6"/>
      <c r="C88" s="6"/>
      <c r="D88" s="26"/>
      <c r="E88" s="6"/>
      <c r="F88" s="26"/>
    </row>
    <row r="89" spans="1:6" ht="15">
      <c r="A89" s="5" t="s">
        <v>70</v>
      </c>
      <c r="B89" s="6"/>
      <c r="C89" s="6"/>
      <c r="D89" s="26"/>
      <c r="E89" s="6"/>
      <c r="F89" s="26"/>
    </row>
    <row r="90" spans="1:6" ht="45">
      <c r="A90" s="5" t="s">
        <v>71</v>
      </c>
      <c r="B90" s="6"/>
      <c r="C90" s="6"/>
      <c r="D90" s="26"/>
      <c r="E90" s="6"/>
      <c r="F90" s="26"/>
    </row>
    <row r="91" spans="1:6" ht="15">
      <c r="A91" s="30" t="s">
        <v>72</v>
      </c>
      <c r="B91" s="6"/>
      <c r="C91" s="6"/>
      <c r="D91" s="26"/>
      <c r="E91" s="6"/>
      <c r="F91" s="26"/>
    </row>
    <row r="92" spans="1:6" ht="30">
      <c r="A92" s="5" t="s">
        <v>73</v>
      </c>
      <c r="B92" s="8"/>
      <c r="C92" s="8"/>
      <c r="D92" s="26"/>
      <c r="E92" s="8"/>
      <c r="F92" s="26"/>
    </row>
    <row r="93" spans="1:6" ht="28.5" customHeight="1">
      <c r="A93" s="5" t="s">
        <v>74</v>
      </c>
      <c r="B93" s="8"/>
      <c r="C93" s="8"/>
      <c r="D93" s="26"/>
      <c r="E93" s="8"/>
      <c r="F93" s="26"/>
    </row>
    <row r="94" spans="1:6" ht="30">
      <c r="A94" s="5" t="s">
        <v>75</v>
      </c>
      <c r="B94" s="8"/>
      <c r="C94" s="8"/>
      <c r="D94" s="26"/>
      <c r="E94" s="8"/>
      <c r="F94" s="26"/>
    </row>
    <row r="95" spans="1:6" ht="28.5">
      <c r="A95" s="30" t="s">
        <v>76</v>
      </c>
      <c r="B95" s="6"/>
      <c r="C95" s="6"/>
      <c r="D95" s="26"/>
      <c r="E95" s="6"/>
      <c r="F95" s="26"/>
    </row>
    <row r="96" spans="1:6" ht="28.5" customHeight="1">
      <c r="A96" s="5" t="s">
        <v>77</v>
      </c>
      <c r="B96" s="6"/>
      <c r="C96" s="6"/>
      <c r="D96" s="26"/>
      <c r="E96" s="6"/>
      <c r="F96" s="26"/>
    </row>
    <row r="97" spans="1:6" ht="15">
      <c r="A97" s="5" t="s">
        <v>78</v>
      </c>
      <c r="B97" s="6"/>
      <c r="C97" s="6"/>
      <c r="D97" s="26"/>
      <c r="E97" s="6"/>
      <c r="F97" s="26"/>
    </row>
    <row r="98" spans="1:6" ht="16.5" customHeight="1">
      <c r="A98" s="5" t="s">
        <v>79</v>
      </c>
      <c r="B98" s="6"/>
      <c r="C98" s="6"/>
      <c r="D98" s="26"/>
      <c r="E98" s="6"/>
      <c r="F98" s="26"/>
    </row>
    <row r="99" spans="1:6" ht="30" customHeight="1">
      <c r="A99" s="5" t="s">
        <v>80</v>
      </c>
      <c r="B99" s="8"/>
      <c r="C99" s="8"/>
      <c r="D99" s="26"/>
      <c r="E99" s="8"/>
      <c r="F99" s="26"/>
    </row>
    <row r="100" spans="1:6" ht="28.5" customHeight="1">
      <c r="A100" s="5" t="s">
        <v>81</v>
      </c>
      <c r="B100" s="6"/>
      <c r="C100" s="6"/>
      <c r="D100" s="26"/>
      <c r="E100" s="6"/>
      <c r="F100" s="26"/>
    </row>
    <row r="101" spans="1:6" ht="28.5" customHeight="1">
      <c r="A101" s="5" t="s">
        <v>82</v>
      </c>
      <c r="B101" s="6"/>
      <c r="C101" s="6"/>
      <c r="D101" s="26"/>
      <c r="E101" s="6"/>
      <c r="F101" s="26"/>
    </row>
    <row r="102" spans="1:6" ht="28.5" customHeight="1">
      <c r="A102" s="5" t="s">
        <v>83</v>
      </c>
      <c r="B102" s="6"/>
      <c r="C102" s="6"/>
      <c r="D102" s="26"/>
      <c r="E102" s="6"/>
      <c r="F102" s="26"/>
    </row>
    <row r="103" spans="1:6" ht="30" customHeight="1">
      <c r="A103" s="5" t="s">
        <v>84</v>
      </c>
      <c r="B103" s="6"/>
      <c r="C103" s="6"/>
      <c r="D103" s="26"/>
      <c r="E103" s="6"/>
      <c r="F103" s="26"/>
    </row>
    <row r="104" spans="1:6" ht="21" customHeight="1">
      <c r="A104" s="5" t="s">
        <v>85</v>
      </c>
      <c r="B104" s="6"/>
      <c r="C104" s="6"/>
      <c r="D104" s="26"/>
      <c r="E104" s="6"/>
      <c r="F104" s="26"/>
    </row>
    <row r="105" spans="1:6" ht="15">
      <c r="A105" s="17" t="s">
        <v>86</v>
      </c>
      <c r="B105" s="6"/>
      <c r="C105" s="6"/>
      <c r="D105" s="26"/>
      <c r="E105" s="6"/>
      <c r="F105" s="26"/>
    </row>
    <row r="106" spans="1:6" ht="15">
      <c r="A106" s="5" t="s">
        <v>87</v>
      </c>
      <c r="B106" s="8"/>
      <c r="C106" s="8"/>
      <c r="D106" s="26"/>
      <c r="E106" s="8"/>
      <c r="F106" s="26"/>
    </row>
    <row r="107" spans="1:6" ht="15">
      <c r="A107" s="5" t="s">
        <v>88</v>
      </c>
      <c r="B107" s="6"/>
      <c r="C107" s="6"/>
      <c r="D107" s="26"/>
      <c r="E107" s="6"/>
      <c r="F107" s="26"/>
    </row>
    <row r="108" spans="1:6" ht="15.75" customHeight="1">
      <c r="A108" s="5" t="s">
        <v>89</v>
      </c>
      <c r="B108" s="6"/>
      <c r="C108" s="6"/>
      <c r="D108" s="26"/>
      <c r="E108" s="6"/>
      <c r="F108" s="26"/>
    </row>
    <row r="109" spans="1:6" ht="15">
      <c r="A109" s="19" t="s">
        <v>90</v>
      </c>
      <c r="B109" s="6"/>
      <c r="C109" s="6"/>
      <c r="D109" s="26"/>
      <c r="E109" s="6"/>
      <c r="F109" s="26"/>
    </row>
    <row r="110" spans="1:6" ht="30">
      <c r="A110" s="18" t="s">
        <v>91</v>
      </c>
      <c r="B110" s="6"/>
      <c r="C110" s="6"/>
      <c r="D110" s="26"/>
      <c r="E110" s="6"/>
      <c r="F110" s="26"/>
    </row>
    <row r="111" spans="1:6" ht="30">
      <c r="A111" s="18" t="s">
        <v>92</v>
      </c>
      <c r="B111" s="8"/>
      <c r="C111" s="8"/>
      <c r="D111" s="26"/>
      <c r="E111" s="8"/>
      <c r="F111" s="26"/>
    </row>
    <row r="112" spans="1:6" ht="30">
      <c r="A112" s="18" t="s">
        <v>93</v>
      </c>
      <c r="B112" s="8"/>
      <c r="C112" s="8"/>
      <c r="D112" s="26"/>
      <c r="E112" s="8"/>
      <c r="F112" s="26"/>
    </row>
    <row r="113" spans="3:7" ht="15">
      <c r="C113" s="31"/>
      <c r="D113" s="32"/>
      <c r="E113" s="31"/>
      <c r="F113" s="32"/>
      <c r="G113" s="31"/>
    </row>
    <row r="114" spans="1:6" ht="18.75">
      <c r="A114" s="33" t="s">
        <v>94</v>
      </c>
      <c r="B114" s="33"/>
      <c r="C114" s="33"/>
      <c r="D114" s="33"/>
      <c r="E114" s="33"/>
      <c r="F114" s="33"/>
    </row>
    <row r="115" spans="1:6" ht="18.75">
      <c r="A115" s="33" t="s">
        <v>95</v>
      </c>
      <c r="B115" s="33"/>
      <c r="C115" s="33"/>
      <c r="D115" s="33"/>
      <c r="E115" s="33" t="s">
        <v>96</v>
      </c>
      <c r="F115" s="33"/>
    </row>
  </sheetData>
  <sheetProtection selectLockedCells="1" selectUnlockedCells="1"/>
  <mergeCells count="18">
    <mergeCell ref="H11:I11"/>
    <mergeCell ref="J11:K11"/>
    <mergeCell ref="B74:B75"/>
    <mergeCell ref="C74:C75"/>
    <mergeCell ref="D74:D75"/>
    <mergeCell ref="E74:E75"/>
    <mergeCell ref="F74:F75"/>
    <mergeCell ref="A6:F6"/>
    <mergeCell ref="A7:F7"/>
    <mergeCell ref="A9:F9"/>
    <mergeCell ref="A11:A12"/>
    <mergeCell ref="B11:C11"/>
    <mergeCell ref="D11:E11"/>
    <mergeCell ref="F11:G11"/>
    <mergeCell ref="A1:F1"/>
    <mergeCell ref="B3:F3"/>
    <mergeCell ref="A4:F4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8"/>
  <sheetViews>
    <sheetView tabSelected="1" workbookViewId="0" topLeftCell="A1">
      <selection activeCell="AJ1" sqref="AJ1:AO2"/>
    </sheetView>
  </sheetViews>
  <sheetFormatPr defaultColWidth="9.140625" defaultRowHeight="15"/>
  <cols>
    <col min="1" max="1" width="31.8515625" style="34" customWidth="1"/>
    <col min="2" max="34" width="0" style="34" hidden="1" customWidth="1"/>
    <col min="35" max="35" width="9.140625" style="34" customWidth="1"/>
    <col min="36" max="36" width="9.8515625" style="34" customWidth="1"/>
    <col min="37" max="37" width="10.421875" style="34" customWidth="1"/>
    <col min="38" max="38" width="6.7109375" style="34" customWidth="1"/>
    <col min="39" max="39" width="6.28125" style="34" customWidth="1"/>
    <col min="40" max="40" width="5.8515625" style="34" customWidth="1"/>
    <col min="41" max="41" width="6.7109375" style="34" customWidth="1"/>
    <col min="42" max="76" width="0" style="34" hidden="1" customWidth="1"/>
    <col min="77" max="16384" width="8.7109375" style="34" customWidth="1"/>
  </cols>
  <sheetData>
    <row r="1" spans="36:41" ht="18.75" customHeight="1">
      <c r="AJ1" s="96" t="s">
        <v>97</v>
      </c>
      <c r="AK1" s="96"/>
      <c r="AL1" s="96"/>
      <c r="AM1" s="96"/>
      <c r="AN1" s="96"/>
      <c r="AO1" s="96"/>
    </row>
    <row r="2" spans="36:41" s="35" customFormat="1" ht="93" customHeight="1">
      <c r="AJ2" s="96"/>
      <c r="AK2" s="96"/>
      <c r="AL2" s="96"/>
      <c r="AM2" s="96"/>
      <c r="AN2" s="96"/>
      <c r="AO2" s="96"/>
    </row>
    <row r="3" spans="1:76" s="35" customFormat="1" ht="103.5" customHeight="1">
      <c r="A3" s="97" t="s">
        <v>98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</row>
    <row r="4" spans="1:76" ht="18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</row>
    <row r="5" spans="1:76" ht="153" customHeight="1">
      <c r="A5" s="39" t="s">
        <v>7</v>
      </c>
      <c r="B5" s="39" t="s">
        <v>99</v>
      </c>
      <c r="C5" s="39" t="s">
        <v>100</v>
      </c>
      <c r="D5" s="39" t="s">
        <v>101</v>
      </c>
      <c r="E5" s="39" t="s">
        <v>102</v>
      </c>
      <c r="F5" s="39" t="s">
        <v>103</v>
      </c>
      <c r="G5" s="39" t="s">
        <v>104</v>
      </c>
      <c r="H5" s="39" t="s">
        <v>105</v>
      </c>
      <c r="I5" s="39" t="s">
        <v>99</v>
      </c>
      <c r="J5" s="39" t="s">
        <v>100</v>
      </c>
      <c r="K5" s="39" t="s">
        <v>101</v>
      </c>
      <c r="L5" s="39" t="s">
        <v>102</v>
      </c>
      <c r="M5" s="39" t="s">
        <v>103</v>
      </c>
      <c r="N5" s="39" t="s">
        <v>104</v>
      </c>
      <c r="O5" s="39" t="s">
        <v>105</v>
      </c>
      <c r="P5" s="39" t="s">
        <v>99</v>
      </c>
      <c r="Q5" s="39" t="s">
        <v>100</v>
      </c>
      <c r="R5" s="39" t="s">
        <v>101</v>
      </c>
      <c r="S5" s="39" t="s">
        <v>102</v>
      </c>
      <c r="T5" s="39" t="s">
        <v>103</v>
      </c>
      <c r="U5" s="39" t="s">
        <v>104</v>
      </c>
      <c r="V5" s="39" t="s">
        <v>105</v>
      </c>
      <c r="W5" s="39" t="s">
        <v>99</v>
      </c>
      <c r="X5" s="39" t="s">
        <v>100</v>
      </c>
      <c r="Y5" s="39" t="s">
        <v>101</v>
      </c>
      <c r="Z5" s="39" t="s">
        <v>102</v>
      </c>
      <c r="AA5" s="39" t="s">
        <v>103</v>
      </c>
      <c r="AB5" s="39" t="s">
        <v>104</v>
      </c>
      <c r="AC5" s="39" t="s">
        <v>105</v>
      </c>
      <c r="AD5" s="39" t="s">
        <v>99</v>
      </c>
      <c r="AE5" s="39" t="s">
        <v>100</v>
      </c>
      <c r="AF5" s="39" t="s">
        <v>101</v>
      </c>
      <c r="AG5" s="39" t="s">
        <v>102</v>
      </c>
      <c r="AH5" s="39" t="s">
        <v>103</v>
      </c>
      <c r="AI5" s="39" t="s">
        <v>106</v>
      </c>
      <c r="AJ5" s="39" t="s">
        <v>107</v>
      </c>
      <c r="AK5" s="39" t="s">
        <v>108</v>
      </c>
      <c r="AL5" s="39" t="s">
        <v>109</v>
      </c>
      <c r="AM5" s="39" t="s">
        <v>110</v>
      </c>
      <c r="AN5" s="39" t="s">
        <v>111</v>
      </c>
      <c r="AO5" s="39" t="s">
        <v>112</v>
      </c>
      <c r="AP5" s="40" t="s">
        <v>99</v>
      </c>
      <c r="AQ5" s="40" t="s">
        <v>100</v>
      </c>
      <c r="AR5" s="40" t="s">
        <v>101</v>
      </c>
      <c r="AS5" s="40" t="s">
        <v>102</v>
      </c>
      <c r="AT5" s="40" t="s">
        <v>103</v>
      </c>
      <c r="AU5" s="40" t="s">
        <v>104</v>
      </c>
      <c r="AV5" s="41" t="s">
        <v>105</v>
      </c>
      <c r="AW5" s="42" t="s">
        <v>99</v>
      </c>
      <c r="AX5" s="40" t="s">
        <v>100</v>
      </c>
      <c r="AY5" s="40" t="s">
        <v>101</v>
      </c>
      <c r="AZ5" s="40" t="s">
        <v>102</v>
      </c>
      <c r="BA5" s="40" t="s">
        <v>103</v>
      </c>
      <c r="BB5" s="40" t="s">
        <v>104</v>
      </c>
      <c r="BC5" s="41" t="s">
        <v>105</v>
      </c>
      <c r="BD5" s="42" t="s">
        <v>99</v>
      </c>
      <c r="BE5" s="40" t="s">
        <v>100</v>
      </c>
      <c r="BF5" s="40" t="s">
        <v>101</v>
      </c>
      <c r="BG5" s="40" t="s">
        <v>102</v>
      </c>
      <c r="BH5" s="40" t="s">
        <v>103</v>
      </c>
      <c r="BI5" s="40" t="s">
        <v>104</v>
      </c>
      <c r="BJ5" s="41" t="s">
        <v>105</v>
      </c>
      <c r="BK5" s="42" t="s">
        <v>99</v>
      </c>
      <c r="BL5" s="40" t="s">
        <v>100</v>
      </c>
      <c r="BM5" s="40" t="s">
        <v>101</v>
      </c>
      <c r="BN5" s="40" t="s">
        <v>102</v>
      </c>
      <c r="BO5" s="40" t="s">
        <v>103</v>
      </c>
      <c r="BP5" s="40" t="s">
        <v>104</v>
      </c>
      <c r="BQ5" s="41" t="s">
        <v>105</v>
      </c>
      <c r="BR5" s="42" t="s">
        <v>99</v>
      </c>
      <c r="BS5" s="40" t="s">
        <v>100</v>
      </c>
      <c r="BT5" s="40" t="s">
        <v>101</v>
      </c>
      <c r="BU5" s="40" t="s">
        <v>102</v>
      </c>
      <c r="BV5" s="40" t="s">
        <v>103</v>
      </c>
      <c r="BW5" s="40" t="s">
        <v>104</v>
      </c>
      <c r="BX5" s="41" t="s">
        <v>105</v>
      </c>
    </row>
    <row r="6" spans="1:76" ht="18.75">
      <c r="A6" s="43">
        <v>1</v>
      </c>
      <c r="B6" s="43">
        <v>3</v>
      </c>
      <c r="C6" s="43">
        <v>4</v>
      </c>
      <c r="D6" s="43">
        <v>5</v>
      </c>
      <c r="E6" s="43">
        <v>6</v>
      </c>
      <c r="F6" s="43">
        <v>7</v>
      </c>
      <c r="G6" s="43">
        <v>8</v>
      </c>
      <c r="H6" s="43">
        <v>9</v>
      </c>
      <c r="I6" s="43">
        <v>10</v>
      </c>
      <c r="J6" s="43">
        <v>11</v>
      </c>
      <c r="K6" s="43">
        <v>12</v>
      </c>
      <c r="L6" s="43">
        <v>13</v>
      </c>
      <c r="M6" s="43">
        <v>14</v>
      </c>
      <c r="N6" s="43">
        <v>15</v>
      </c>
      <c r="O6" s="43">
        <v>16</v>
      </c>
      <c r="P6" s="43">
        <v>17</v>
      </c>
      <c r="Q6" s="43">
        <v>18</v>
      </c>
      <c r="R6" s="43">
        <v>19</v>
      </c>
      <c r="S6" s="43">
        <v>20</v>
      </c>
      <c r="T6" s="43">
        <v>21</v>
      </c>
      <c r="U6" s="43">
        <v>22</v>
      </c>
      <c r="V6" s="43">
        <v>23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>
        <v>2</v>
      </c>
      <c r="AJ6" s="43">
        <v>3</v>
      </c>
      <c r="AK6" s="43">
        <v>4</v>
      </c>
      <c r="AL6" s="43">
        <v>5</v>
      </c>
      <c r="AM6" s="43">
        <v>6</v>
      </c>
      <c r="AN6" s="43">
        <v>7</v>
      </c>
      <c r="AO6" s="43">
        <v>8</v>
      </c>
      <c r="AP6" s="44"/>
      <c r="AQ6" s="45"/>
      <c r="AR6" s="46"/>
      <c r="AS6" s="45"/>
      <c r="AT6" s="46"/>
      <c r="AU6" s="45"/>
      <c r="AV6" s="47"/>
      <c r="AW6" s="44"/>
      <c r="AX6" s="45"/>
      <c r="AY6" s="46"/>
      <c r="AZ6" s="45"/>
      <c r="BA6" s="46"/>
      <c r="BB6" s="45"/>
      <c r="BC6" s="47"/>
      <c r="BD6" s="44"/>
      <c r="BE6" s="45"/>
      <c r="BF6" s="46"/>
      <c r="BG6" s="45"/>
      <c r="BH6" s="46"/>
      <c r="BI6" s="45"/>
      <c r="BJ6" s="47"/>
      <c r="BK6" s="44"/>
      <c r="BL6" s="45"/>
      <c r="BM6" s="46"/>
      <c r="BN6" s="45"/>
      <c r="BO6" s="46"/>
      <c r="BP6" s="45"/>
      <c r="BQ6" s="47"/>
      <c r="BR6" s="44"/>
      <c r="BS6" s="45"/>
      <c r="BT6" s="46"/>
      <c r="BU6" s="45"/>
      <c r="BV6" s="46"/>
      <c r="BW6" s="45"/>
      <c r="BX6" s="47"/>
    </row>
    <row r="7" spans="1:76" ht="49.5" customHeight="1">
      <c r="A7" s="48" t="s">
        <v>113</v>
      </c>
      <c r="B7" s="49" t="s">
        <v>114</v>
      </c>
      <c r="C7" s="49" t="s">
        <v>114</v>
      </c>
      <c r="D7" s="49" t="s">
        <v>115</v>
      </c>
      <c r="E7" s="49" t="s">
        <v>115</v>
      </c>
      <c r="F7" s="49" t="s">
        <v>116</v>
      </c>
      <c r="G7" s="49" t="s">
        <v>117</v>
      </c>
      <c r="H7" s="49" t="s">
        <v>118</v>
      </c>
      <c r="I7" s="49" t="s">
        <v>119</v>
      </c>
      <c r="J7" s="49" t="s">
        <v>119</v>
      </c>
      <c r="K7" s="49" t="s">
        <v>120</v>
      </c>
      <c r="L7" s="49" t="s">
        <v>120</v>
      </c>
      <c r="M7" s="49" t="s">
        <v>121</v>
      </c>
      <c r="N7" s="49" t="s">
        <v>122</v>
      </c>
      <c r="O7" s="49" t="s">
        <v>123</v>
      </c>
      <c r="P7" s="49" t="s">
        <v>119</v>
      </c>
      <c r="Q7" s="49" t="s">
        <v>119</v>
      </c>
      <c r="R7" s="49" t="s">
        <v>120</v>
      </c>
      <c r="S7" s="49" t="s">
        <v>120</v>
      </c>
      <c r="T7" s="49" t="s">
        <v>124</v>
      </c>
      <c r="U7" s="49" t="s">
        <v>125</v>
      </c>
      <c r="V7" s="49" t="s">
        <v>126</v>
      </c>
      <c r="W7" s="49" t="s">
        <v>119</v>
      </c>
      <c r="X7" s="49" t="s">
        <v>119</v>
      </c>
      <c r="Y7" s="49" t="s">
        <v>120</v>
      </c>
      <c r="Z7" s="49" t="s">
        <v>120</v>
      </c>
      <c r="AA7" s="49"/>
      <c r="AB7" s="49"/>
      <c r="AC7" s="49"/>
      <c r="AD7" s="49" t="s">
        <v>119</v>
      </c>
      <c r="AE7" s="49" t="s">
        <v>119</v>
      </c>
      <c r="AF7" s="49" t="s">
        <v>120</v>
      </c>
      <c r="AG7" s="49" t="s">
        <v>120</v>
      </c>
      <c r="AH7" s="49"/>
      <c r="AI7" s="49" t="s">
        <v>127</v>
      </c>
      <c r="AJ7" s="49" t="s">
        <v>128</v>
      </c>
      <c r="AK7" s="49" t="s">
        <v>129</v>
      </c>
      <c r="AL7" s="49" t="s">
        <v>130</v>
      </c>
      <c r="AM7" s="50">
        <f>(AJ7/AI7)*100</f>
        <v>85.71428571428571</v>
      </c>
      <c r="AN7" s="51">
        <f>AJ7/AK7*100</f>
        <v>133.33333333333331</v>
      </c>
      <c r="AO7" s="51">
        <f>AM7-AL7</f>
        <v>10.714285714285708</v>
      </c>
      <c r="AP7" s="52" t="s">
        <v>119</v>
      </c>
      <c r="AQ7" s="53" t="s">
        <v>119</v>
      </c>
      <c r="AR7" s="52" t="s">
        <v>120</v>
      </c>
      <c r="AS7" s="52" t="s">
        <v>120</v>
      </c>
      <c r="AT7" s="52"/>
      <c r="AU7" s="52"/>
      <c r="AV7" s="54"/>
      <c r="AW7" s="53" t="s">
        <v>119</v>
      </c>
      <c r="AX7" s="53" t="s">
        <v>119</v>
      </c>
      <c r="AY7" s="52" t="s">
        <v>120</v>
      </c>
      <c r="AZ7" s="52" t="s">
        <v>120</v>
      </c>
      <c r="BA7" s="52"/>
      <c r="BB7" s="52"/>
      <c r="BC7" s="54"/>
      <c r="BD7" s="53" t="s">
        <v>119</v>
      </c>
      <c r="BE7" s="53" t="s">
        <v>119</v>
      </c>
      <c r="BF7" s="52" t="s">
        <v>120</v>
      </c>
      <c r="BG7" s="52" t="s">
        <v>120</v>
      </c>
      <c r="BH7" s="52"/>
      <c r="BI7" s="52"/>
      <c r="BJ7" s="54"/>
      <c r="BK7" s="53" t="s">
        <v>119</v>
      </c>
      <c r="BL7" s="53" t="s">
        <v>119</v>
      </c>
      <c r="BM7" s="52" t="s">
        <v>120</v>
      </c>
      <c r="BN7" s="52" t="s">
        <v>120</v>
      </c>
      <c r="BO7" s="52"/>
      <c r="BP7" s="52"/>
      <c r="BQ7" s="54"/>
      <c r="BR7" s="53" t="s">
        <v>119</v>
      </c>
      <c r="BS7" s="53" t="s">
        <v>119</v>
      </c>
      <c r="BT7" s="52" t="s">
        <v>120</v>
      </c>
      <c r="BU7" s="52" t="s">
        <v>120</v>
      </c>
      <c r="BV7" s="52"/>
      <c r="BW7" s="52"/>
      <c r="BX7" s="54"/>
    </row>
    <row r="8" spans="1:76" ht="62.25" customHeight="1">
      <c r="A8" s="48" t="s">
        <v>131</v>
      </c>
      <c r="B8" s="55">
        <v>993.579</v>
      </c>
      <c r="C8" s="55">
        <v>2583.306</v>
      </c>
      <c r="D8" s="55">
        <v>7007.4</v>
      </c>
      <c r="E8" s="55">
        <v>114.4</v>
      </c>
      <c r="F8" s="50">
        <f>(C8/B8)*100</f>
        <v>260.0000603877497</v>
      </c>
      <c r="G8" s="56">
        <f>C8/D8</f>
        <v>0.3686539943488313</v>
      </c>
      <c r="H8" s="55">
        <f>F8-E8</f>
        <v>145.60006038774972</v>
      </c>
      <c r="I8" s="55">
        <v>993.579</v>
      </c>
      <c r="J8" s="55">
        <v>2583.306</v>
      </c>
      <c r="K8" s="55">
        <v>6553.83</v>
      </c>
      <c r="L8" s="55">
        <v>114.5</v>
      </c>
      <c r="M8" s="50">
        <f>(J8/I8)*100</f>
        <v>260.0000603877497</v>
      </c>
      <c r="N8" s="56">
        <f>J8/K8</f>
        <v>0.3941673799900211</v>
      </c>
      <c r="O8" s="55">
        <f>M8-L8</f>
        <v>145.50006038774973</v>
      </c>
      <c r="P8" s="55">
        <v>0</v>
      </c>
      <c r="Q8" s="55">
        <v>0</v>
      </c>
      <c r="R8" s="55">
        <v>7.9</v>
      </c>
      <c r="S8" s="55">
        <v>108.2</v>
      </c>
      <c r="T8" s="50" t="e">
        <f>(Q8/P8)*100</f>
        <v>#DIV/0!</v>
      </c>
      <c r="U8" s="56">
        <f>Q8/R8</f>
        <v>0</v>
      </c>
      <c r="V8" s="55" t="e">
        <f>T8-S8</f>
        <v>#DIV/0!</v>
      </c>
      <c r="W8" s="55">
        <v>0</v>
      </c>
      <c r="X8" s="55">
        <v>0</v>
      </c>
      <c r="Y8" s="55">
        <v>1.2</v>
      </c>
      <c r="Z8" s="55">
        <v>120</v>
      </c>
      <c r="AA8" s="50" t="e">
        <f>(X8/W8)*100</f>
        <v>#DIV/0!</v>
      </c>
      <c r="AB8" s="56">
        <f>X8/Y8</f>
        <v>0</v>
      </c>
      <c r="AC8" s="55" t="e">
        <f>AA8-Z8</f>
        <v>#DIV/0!</v>
      </c>
      <c r="AD8" s="55">
        <v>0</v>
      </c>
      <c r="AE8" s="55">
        <v>0</v>
      </c>
      <c r="AF8" s="55">
        <v>2.2</v>
      </c>
      <c r="AG8" s="55">
        <v>115.8</v>
      </c>
      <c r="AH8" s="50" t="e">
        <f>(AE8/AD8)*100</f>
        <v>#DIV/0!</v>
      </c>
      <c r="AI8" s="55">
        <v>0.8</v>
      </c>
      <c r="AJ8" s="55">
        <v>0.5</v>
      </c>
      <c r="AK8" s="55">
        <v>0.6</v>
      </c>
      <c r="AL8" s="55" t="s">
        <v>132</v>
      </c>
      <c r="AM8" s="50" t="s">
        <v>132</v>
      </c>
      <c r="AN8" s="51" t="s">
        <v>132</v>
      </c>
      <c r="AO8" s="51" t="s">
        <v>132</v>
      </c>
      <c r="AP8" s="57">
        <v>0</v>
      </c>
      <c r="AQ8" s="58">
        <v>0</v>
      </c>
      <c r="AR8" s="59">
        <v>2.2</v>
      </c>
      <c r="AS8" s="58">
        <v>115.8</v>
      </c>
      <c r="AT8" s="60" t="e">
        <f>(AQ8/AP8)*100</f>
        <v>#DIV/0!</v>
      </c>
      <c r="AU8" s="61">
        <f>AQ8/AR8</f>
        <v>0</v>
      </c>
      <c r="AV8" s="62" t="e">
        <f>AT8-AS8</f>
        <v>#DIV/0!</v>
      </c>
      <c r="AW8" s="57">
        <v>0</v>
      </c>
      <c r="AX8" s="58">
        <v>0</v>
      </c>
      <c r="AY8" s="59">
        <v>312.57</v>
      </c>
      <c r="AZ8" s="58">
        <v>112</v>
      </c>
      <c r="BA8" s="60" t="e">
        <f>(AX8/AW8)*100</f>
        <v>#DIV/0!</v>
      </c>
      <c r="BB8" s="61">
        <f>AX8/AY8</f>
        <v>0</v>
      </c>
      <c r="BC8" s="62" t="e">
        <f>BA8-AZ8</f>
        <v>#DIV/0!</v>
      </c>
      <c r="BD8" s="57">
        <v>0</v>
      </c>
      <c r="BE8" s="58">
        <v>0</v>
      </c>
      <c r="BF8" s="59">
        <v>0</v>
      </c>
      <c r="BG8" s="58">
        <v>0</v>
      </c>
      <c r="BH8" s="60" t="e">
        <f>(BE8/BD8)*100</f>
        <v>#DIV/0!</v>
      </c>
      <c r="BI8" s="61" t="e">
        <f>BE8/BF8</f>
        <v>#DIV/0!</v>
      </c>
      <c r="BJ8" s="62" t="e">
        <f>BH8-BG8</f>
        <v>#DIV/0!</v>
      </c>
      <c r="BK8" s="57">
        <v>0</v>
      </c>
      <c r="BL8" s="58">
        <v>0</v>
      </c>
      <c r="BM8" s="59">
        <v>0</v>
      </c>
      <c r="BN8" s="58">
        <v>0</v>
      </c>
      <c r="BO8" s="60" t="e">
        <f>(BL8/BK8)*100</f>
        <v>#DIV/0!</v>
      </c>
      <c r="BP8" s="61" t="e">
        <f>BL8/BM8</f>
        <v>#DIV/0!</v>
      </c>
      <c r="BQ8" s="62" t="e">
        <f>BO8-BN8</f>
        <v>#DIV/0!</v>
      </c>
      <c r="BR8" s="57">
        <v>0</v>
      </c>
      <c r="BS8" s="58">
        <v>0</v>
      </c>
      <c r="BT8" s="63">
        <v>0</v>
      </c>
      <c r="BU8" s="64">
        <v>0</v>
      </c>
      <c r="BV8" s="60" t="e">
        <f>(BS8/BR8)*100</f>
        <v>#DIV/0!</v>
      </c>
      <c r="BW8" s="61" t="e">
        <f>BS8/BT8</f>
        <v>#DIV/0!</v>
      </c>
      <c r="BX8" s="62" t="e">
        <f>BV8-BU8</f>
        <v>#DIV/0!</v>
      </c>
    </row>
    <row r="9" spans="1:76" ht="47.25">
      <c r="A9" s="65" t="s">
        <v>133</v>
      </c>
      <c r="B9" s="66"/>
      <c r="C9" s="66"/>
      <c r="D9" s="66"/>
      <c r="E9" s="66"/>
      <c r="F9" s="67"/>
      <c r="G9" s="68"/>
      <c r="H9" s="66"/>
      <c r="I9" s="66"/>
      <c r="J9" s="66"/>
      <c r="K9" s="66"/>
      <c r="L9" s="66"/>
      <c r="M9" s="67"/>
      <c r="N9" s="68"/>
      <c r="O9" s="66"/>
      <c r="P9" s="66"/>
      <c r="Q9" s="66"/>
      <c r="R9" s="66"/>
      <c r="S9" s="66"/>
      <c r="T9" s="67"/>
      <c r="U9" s="68"/>
      <c r="V9" s="66"/>
      <c r="W9" s="66"/>
      <c r="X9" s="66"/>
      <c r="Y9" s="66"/>
      <c r="Z9" s="66"/>
      <c r="AA9" s="67"/>
      <c r="AB9" s="68"/>
      <c r="AC9" s="66"/>
      <c r="AD9" s="66"/>
      <c r="AE9" s="66"/>
      <c r="AF9" s="66"/>
      <c r="AG9" s="66"/>
      <c r="AH9" s="67"/>
      <c r="AI9" s="66">
        <v>14.8</v>
      </c>
      <c r="AJ9" s="66">
        <v>16.1</v>
      </c>
      <c r="AK9" s="66">
        <v>13.8</v>
      </c>
      <c r="AL9" s="67">
        <v>103.8</v>
      </c>
      <c r="AM9" s="67">
        <f aca="true" t="shared" si="0" ref="AM9:AM40">(AJ9/AI9)*100</f>
        <v>108.78378378378379</v>
      </c>
      <c r="AN9" s="69">
        <f aca="true" t="shared" si="1" ref="AN9:AN40">AJ9/AK9*100</f>
        <v>116.66666666666667</v>
      </c>
      <c r="AO9" s="69">
        <f aca="true" t="shared" si="2" ref="AO9:AO40">AM9-AL9</f>
        <v>4.983783783783792</v>
      </c>
      <c r="AP9" s="70"/>
      <c r="AQ9" s="59"/>
      <c r="AR9" s="59"/>
      <c r="AS9" s="59"/>
      <c r="AT9" s="60"/>
      <c r="AU9" s="61"/>
      <c r="AV9" s="62"/>
      <c r="AW9" s="70"/>
      <c r="AX9" s="59"/>
      <c r="AY9" s="63"/>
      <c r="AZ9" s="63"/>
      <c r="BA9" s="60"/>
      <c r="BB9" s="61"/>
      <c r="BC9" s="62"/>
      <c r="BD9" s="70"/>
      <c r="BE9" s="59"/>
      <c r="BF9" s="59"/>
      <c r="BG9" s="59"/>
      <c r="BH9" s="60"/>
      <c r="BI9" s="61"/>
      <c r="BJ9" s="62"/>
      <c r="BK9" s="70"/>
      <c r="BL9" s="59"/>
      <c r="BM9" s="59"/>
      <c r="BN9" s="59"/>
      <c r="BO9" s="60"/>
      <c r="BP9" s="61"/>
      <c r="BQ9" s="62"/>
      <c r="BR9" s="70"/>
      <c r="BS9" s="59"/>
      <c r="BT9" s="63"/>
      <c r="BU9" s="63"/>
      <c r="BV9" s="60"/>
      <c r="BW9" s="61"/>
      <c r="BX9" s="62"/>
    </row>
    <row r="10" spans="1:76" ht="31.5">
      <c r="A10" s="65" t="s">
        <v>134</v>
      </c>
      <c r="B10" s="66">
        <v>0</v>
      </c>
      <c r="C10" s="66">
        <v>43.13</v>
      </c>
      <c r="D10" s="66">
        <v>93.4</v>
      </c>
      <c r="E10" s="66">
        <v>108.8</v>
      </c>
      <c r="F10" s="67" t="e">
        <f aca="true" t="shared" si="3" ref="F10:H20">(C10/B10)*100</f>
        <v>#DIV/0!</v>
      </c>
      <c r="G10" s="67">
        <f t="shared" si="3"/>
        <v>216.5546023649432</v>
      </c>
      <c r="H10" s="67">
        <f t="shared" si="3"/>
        <v>116.4882226980728</v>
      </c>
      <c r="I10" s="66">
        <v>0</v>
      </c>
      <c r="J10" s="66">
        <v>43.13</v>
      </c>
      <c r="K10" s="66">
        <v>93.4</v>
      </c>
      <c r="L10" s="66">
        <v>108.8</v>
      </c>
      <c r="M10" s="67" t="e">
        <f aca="true" t="shared" si="4" ref="M10:O20">(J10/I10)*100</f>
        <v>#DIV/0!</v>
      </c>
      <c r="N10" s="67">
        <f t="shared" si="4"/>
        <v>216.5546023649432</v>
      </c>
      <c r="O10" s="67">
        <f t="shared" si="4"/>
        <v>116.4882226980728</v>
      </c>
      <c r="P10" s="66"/>
      <c r="Q10" s="66"/>
      <c r="R10" s="66"/>
      <c r="S10" s="66"/>
      <c r="T10" s="67" t="e">
        <f aca="true" t="shared" si="5" ref="T10:V20">(Q10/P10)*100</f>
        <v>#DIV/0!</v>
      </c>
      <c r="U10" s="67" t="e">
        <f t="shared" si="5"/>
        <v>#DIV/0!</v>
      </c>
      <c r="V10" s="67" t="e">
        <f t="shared" si="5"/>
        <v>#DIV/0!</v>
      </c>
      <c r="W10" s="66"/>
      <c r="X10" s="66"/>
      <c r="Y10" s="66"/>
      <c r="Z10" s="66"/>
      <c r="AA10" s="67" t="e">
        <f aca="true" t="shared" si="6" ref="AA10:AC19">(X10/W10)*100</f>
        <v>#DIV/0!</v>
      </c>
      <c r="AB10" s="67" t="e">
        <f t="shared" si="6"/>
        <v>#DIV/0!</v>
      </c>
      <c r="AC10" s="67" t="e">
        <f t="shared" si="6"/>
        <v>#DIV/0!</v>
      </c>
      <c r="AD10" s="66"/>
      <c r="AE10" s="66"/>
      <c r="AF10" s="66"/>
      <c r="AG10" s="66"/>
      <c r="AH10" s="67" t="e">
        <f>(AE10/AD10)*100</f>
        <v>#DIV/0!</v>
      </c>
      <c r="AI10" s="67">
        <v>49034</v>
      </c>
      <c r="AJ10" s="67">
        <v>132172</v>
      </c>
      <c r="AK10" s="67">
        <v>162515</v>
      </c>
      <c r="AL10" s="67">
        <v>113</v>
      </c>
      <c r="AM10" s="67">
        <f t="shared" si="0"/>
        <v>269.5517396092507</v>
      </c>
      <c r="AN10" s="69">
        <f t="shared" si="1"/>
        <v>81.32910808233086</v>
      </c>
      <c r="AO10" s="69">
        <f t="shared" si="2"/>
        <v>156.55173960925072</v>
      </c>
      <c r="AP10" s="70"/>
      <c r="AQ10" s="59"/>
      <c r="AR10" s="59"/>
      <c r="AS10" s="59"/>
      <c r="AT10" s="60" t="e">
        <f aca="true" t="shared" si="7" ref="AT10:AV20">(AQ10/AP10)*100</f>
        <v>#DIV/0!</v>
      </c>
      <c r="AU10" s="60" t="e">
        <f t="shared" si="7"/>
        <v>#DIV/0!</v>
      </c>
      <c r="AV10" s="60" t="e">
        <f t="shared" si="7"/>
        <v>#DIV/0!</v>
      </c>
      <c r="AW10" s="70"/>
      <c r="AX10" s="59"/>
      <c r="AY10" s="63"/>
      <c r="AZ10" s="63"/>
      <c r="BA10" s="60" t="e">
        <f aca="true" t="shared" si="8" ref="BA10:BB20">(AX10/AW10)*100</f>
        <v>#DIV/0!</v>
      </c>
      <c r="BB10" s="60" t="e">
        <f t="shared" si="8"/>
        <v>#DIV/0!</v>
      </c>
      <c r="BC10" s="62" t="e">
        <f>BA10-AZ10</f>
        <v>#DIV/0!</v>
      </c>
      <c r="BD10" s="70"/>
      <c r="BE10" s="59"/>
      <c r="BF10" s="59"/>
      <c r="BG10" s="59"/>
      <c r="BH10" s="60" t="e">
        <f aca="true" t="shared" si="9" ref="BH10:BI20">(BE10/BD10)*100</f>
        <v>#DIV/0!</v>
      </c>
      <c r="BI10" s="60" t="e">
        <f t="shared" si="9"/>
        <v>#DIV/0!</v>
      </c>
      <c r="BJ10" s="62" t="e">
        <f>BH10-BG10</f>
        <v>#DIV/0!</v>
      </c>
      <c r="BK10" s="70"/>
      <c r="BL10" s="59"/>
      <c r="BM10" s="59"/>
      <c r="BN10" s="59"/>
      <c r="BO10" s="60" t="e">
        <f aca="true" t="shared" si="10" ref="BO10:BP20">(BL10/BK10)*100</f>
        <v>#DIV/0!</v>
      </c>
      <c r="BP10" s="60" t="e">
        <f t="shared" si="10"/>
        <v>#DIV/0!</v>
      </c>
      <c r="BQ10" s="62" t="e">
        <f>BO10-BN10</f>
        <v>#DIV/0!</v>
      </c>
      <c r="BR10" s="70"/>
      <c r="BS10" s="59"/>
      <c r="BT10" s="63"/>
      <c r="BU10" s="63"/>
      <c r="BV10" s="60" t="e">
        <f aca="true" t="shared" si="11" ref="BV10:BW20">(BS10/BR10)*100</f>
        <v>#DIV/0!</v>
      </c>
      <c r="BW10" s="60" t="e">
        <f t="shared" si="11"/>
        <v>#DIV/0!</v>
      </c>
      <c r="BX10" s="62" t="e">
        <f>BV10-BU10</f>
        <v>#DIV/0!</v>
      </c>
    </row>
    <row r="11" spans="1:76" ht="78.75">
      <c r="A11" s="48" t="s">
        <v>135</v>
      </c>
      <c r="B11" s="55">
        <v>0.018</v>
      </c>
      <c r="C11" s="55">
        <v>0.02</v>
      </c>
      <c r="D11" s="66">
        <v>0.915</v>
      </c>
      <c r="E11" s="66">
        <v>100.1</v>
      </c>
      <c r="F11" s="50">
        <f t="shared" si="3"/>
        <v>111.11111111111111</v>
      </c>
      <c r="G11" s="50">
        <f t="shared" si="3"/>
        <v>4575</v>
      </c>
      <c r="H11" s="50">
        <f t="shared" si="3"/>
        <v>10939.890710382513</v>
      </c>
      <c r="I11" s="55">
        <v>0.02</v>
      </c>
      <c r="J11" s="55">
        <v>0.02</v>
      </c>
      <c r="K11" s="55">
        <v>0.345</v>
      </c>
      <c r="L11" s="55">
        <v>103.3</v>
      </c>
      <c r="M11" s="50">
        <f t="shared" si="4"/>
        <v>100</v>
      </c>
      <c r="N11" s="50">
        <f t="shared" si="4"/>
        <v>1725</v>
      </c>
      <c r="O11" s="50">
        <f t="shared" si="4"/>
        <v>29942.028985507248</v>
      </c>
      <c r="P11" s="55"/>
      <c r="Q11" s="55"/>
      <c r="R11" s="55"/>
      <c r="S11" s="55"/>
      <c r="T11" s="50" t="e">
        <f t="shared" si="5"/>
        <v>#DIV/0!</v>
      </c>
      <c r="U11" s="50" t="e">
        <f t="shared" si="5"/>
        <v>#DIV/0!</v>
      </c>
      <c r="V11" s="50" t="e">
        <f t="shared" si="5"/>
        <v>#DIV/0!</v>
      </c>
      <c r="W11" s="55"/>
      <c r="X11" s="55"/>
      <c r="Y11" s="55"/>
      <c r="Z11" s="55"/>
      <c r="AA11" s="50" t="e">
        <f t="shared" si="6"/>
        <v>#DIV/0!</v>
      </c>
      <c r="AB11" s="50" t="e">
        <f t="shared" si="6"/>
        <v>#DIV/0!</v>
      </c>
      <c r="AC11" s="50" t="e">
        <f t="shared" si="6"/>
        <v>#DIV/0!</v>
      </c>
      <c r="AD11" s="55"/>
      <c r="AE11" s="55"/>
      <c r="AF11" s="55"/>
      <c r="AG11" s="55"/>
      <c r="AH11" s="50" t="e">
        <f>(AE11/AD11)*100</f>
        <v>#DIV/0!</v>
      </c>
      <c r="AI11" s="55">
        <v>2612.5</v>
      </c>
      <c r="AJ11" s="55">
        <v>2788.5</v>
      </c>
      <c r="AK11" s="55">
        <v>3718</v>
      </c>
      <c r="AL11" s="50">
        <v>115</v>
      </c>
      <c r="AM11" s="50">
        <f t="shared" si="0"/>
        <v>106.73684210526315</v>
      </c>
      <c r="AN11" s="51">
        <f t="shared" si="1"/>
        <v>75</v>
      </c>
      <c r="AO11" s="51">
        <f t="shared" si="2"/>
        <v>-8.26315789473685</v>
      </c>
      <c r="AP11" s="70"/>
      <c r="AQ11" s="59"/>
      <c r="AR11" s="59"/>
      <c r="AS11" s="59"/>
      <c r="AT11" s="60" t="e">
        <f t="shared" si="7"/>
        <v>#DIV/0!</v>
      </c>
      <c r="AU11" s="60" t="e">
        <f t="shared" si="7"/>
        <v>#DIV/0!</v>
      </c>
      <c r="AV11" s="60" t="e">
        <f t="shared" si="7"/>
        <v>#DIV/0!</v>
      </c>
      <c r="AW11" s="70"/>
      <c r="AX11" s="59"/>
      <c r="AY11" s="63">
        <v>0.57</v>
      </c>
      <c r="AZ11" s="63">
        <v>92</v>
      </c>
      <c r="BA11" s="60" t="e">
        <f t="shared" si="8"/>
        <v>#DIV/0!</v>
      </c>
      <c r="BB11" s="60" t="e">
        <f t="shared" si="8"/>
        <v>#DIV/0!</v>
      </c>
      <c r="BC11" s="62" t="e">
        <f>BA11-AZ11</f>
        <v>#DIV/0!</v>
      </c>
      <c r="BD11" s="70"/>
      <c r="BE11" s="59"/>
      <c r="BF11" s="59"/>
      <c r="BG11" s="59"/>
      <c r="BH11" s="60" t="e">
        <f t="shared" si="9"/>
        <v>#DIV/0!</v>
      </c>
      <c r="BI11" s="60" t="e">
        <f t="shared" si="9"/>
        <v>#DIV/0!</v>
      </c>
      <c r="BJ11" s="62" t="e">
        <f>BH11-BG11</f>
        <v>#DIV/0!</v>
      </c>
      <c r="BK11" s="70"/>
      <c r="BL11" s="59"/>
      <c r="BM11" s="59"/>
      <c r="BN11" s="59"/>
      <c r="BO11" s="60" t="e">
        <f t="shared" si="10"/>
        <v>#DIV/0!</v>
      </c>
      <c r="BP11" s="60" t="e">
        <f t="shared" si="10"/>
        <v>#DIV/0!</v>
      </c>
      <c r="BQ11" s="62" t="e">
        <f>BO11-BN11</f>
        <v>#DIV/0!</v>
      </c>
      <c r="BR11" s="70"/>
      <c r="BS11" s="59"/>
      <c r="BT11" s="63"/>
      <c r="BU11" s="63"/>
      <c r="BV11" s="60" t="e">
        <f t="shared" si="11"/>
        <v>#DIV/0!</v>
      </c>
      <c r="BW11" s="60" t="e">
        <f t="shared" si="11"/>
        <v>#DIV/0!</v>
      </c>
      <c r="BX11" s="62" t="e">
        <f>BV11-BU11</f>
        <v>#DIV/0!</v>
      </c>
    </row>
    <row r="12" spans="1:76" ht="63">
      <c r="A12" s="71" t="s">
        <v>136</v>
      </c>
      <c r="B12" s="55">
        <v>2962</v>
      </c>
      <c r="C12" s="55">
        <v>1524</v>
      </c>
      <c r="D12" s="66">
        <v>9091</v>
      </c>
      <c r="E12" s="66">
        <v>120</v>
      </c>
      <c r="F12" s="50">
        <f t="shared" si="3"/>
        <v>51.451721809588115</v>
      </c>
      <c r="G12" s="50">
        <f t="shared" si="3"/>
        <v>596.5223097112861</v>
      </c>
      <c r="H12" s="50">
        <f t="shared" si="3"/>
        <v>1.3199868001319988</v>
      </c>
      <c r="I12" s="55">
        <v>2962</v>
      </c>
      <c r="J12" s="55">
        <v>1524</v>
      </c>
      <c r="K12" s="55">
        <v>9091</v>
      </c>
      <c r="L12" s="55">
        <v>119.9</v>
      </c>
      <c r="M12" s="50">
        <f t="shared" si="4"/>
        <v>51.451721809588115</v>
      </c>
      <c r="N12" s="50">
        <f t="shared" si="4"/>
        <v>596.5223097112861</v>
      </c>
      <c r="O12" s="50">
        <f t="shared" si="4"/>
        <v>1.3188868111318888</v>
      </c>
      <c r="P12" s="55"/>
      <c r="Q12" s="55"/>
      <c r="R12" s="55"/>
      <c r="S12" s="55"/>
      <c r="T12" s="50" t="e">
        <f t="shared" si="5"/>
        <v>#DIV/0!</v>
      </c>
      <c r="U12" s="50" t="e">
        <f t="shared" si="5"/>
        <v>#DIV/0!</v>
      </c>
      <c r="V12" s="50" t="e">
        <f t="shared" si="5"/>
        <v>#DIV/0!</v>
      </c>
      <c r="W12" s="55"/>
      <c r="X12" s="55"/>
      <c r="Y12" s="55"/>
      <c r="Z12" s="55"/>
      <c r="AA12" s="50" t="e">
        <f t="shared" si="6"/>
        <v>#DIV/0!</v>
      </c>
      <c r="AB12" s="50" t="e">
        <f t="shared" si="6"/>
        <v>#DIV/0!</v>
      </c>
      <c r="AC12" s="50" t="e">
        <f t="shared" si="6"/>
        <v>#DIV/0!</v>
      </c>
      <c r="AD12" s="55"/>
      <c r="AE12" s="55"/>
      <c r="AF12" s="55"/>
      <c r="AG12" s="55"/>
      <c r="AH12" s="50" t="e">
        <f>(AE12/AD12)*100</f>
        <v>#DIV/0!</v>
      </c>
      <c r="AI12" s="55"/>
      <c r="AJ12" s="55"/>
      <c r="AK12" s="55"/>
      <c r="AL12" s="50"/>
      <c r="AM12" s="50"/>
      <c r="AN12" s="51"/>
      <c r="AO12" s="51"/>
      <c r="AP12" s="70"/>
      <c r="AQ12" s="59"/>
      <c r="AR12" s="59"/>
      <c r="AS12" s="59"/>
      <c r="AT12" s="60" t="e">
        <f t="shared" si="7"/>
        <v>#DIV/0!</v>
      </c>
      <c r="AU12" s="60" t="e">
        <f t="shared" si="7"/>
        <v>#DIV/0!</v>
      </c>
      <c r="AV12" s="60" t="e">
        <f t="shared" si="7"/>
        <v>#DIV/0!</v>
      </c>
      <c r="AW12" s="70"/>
      <c r="AX12" s="59"/>
      <c r="AY12" s="63"/>
      <c r="AZ12" s="63"/>
      <c r="BA12" s="60" t="e">
        <f t="shared" si="8"/>
        <v>#DIV/0!</v>
      </c>
      <c r="BB12" s="60" t="e">
        <f t="shared" si="8"/>
        <v>#DIV/0!</v>
      </c>
      <c r="BC12" s="62" t="e">
        <f>BA12-AZ12</f>
        <v>#DIV/0!</v>
      </c>
      <c r="BD12" s="70"/>
      <c r="BE12" s="59"/>
      <c r="BF12" s="59"/>
      <c r="BG12" s="59"/>
      <c r="BH12" s="60" t="e">
        <f t="shared" si="9"/>
        <v>#DIV/0!</v>
      </c>
      <c r="BI12" s="60" t="e">
        <f t="shared" si="9"/>
        <v>#DIV/0!</v>
      </c>
      <c r="BJ12" s="62" t="e">
        <f>BH12-BG12</f>
        <v>#DIV/0!</v>
      </c>
      <c r="BK12" s="70"/>
      <c r="BL12" s="59"/>
      <c r="BM12" s="59"/>
      <c r="BN12" s="59"/>
      <c r="BO12" s="60" t="e">
        <f t="shared" si="10"/>
        <v>#DIV/0!</v>
      </c>
      <c r="BP12" s="60" t="e">
        <f t="shared" si="10"/>
        <v>#DIV/0!</v>
      </c>
      <c r="BQ12" s="62" t="e">
        <f>BO12-BN12</f>
        <v>#DIV/0!</v>
      </c>
      <c r="BR12" s="70"/>
      <c r="BS12" s="59"/>
      <c r="BT12" s="63"/>
      <c r="BU12" s="63"/>
      <c r="BV12" s="60" t="e">
        <f t="shared" si="11"/>
        <v>#DIV/0!</v>
      </c>
      <c r="BW12" s="60" t="e">
        <f t="shared" si="11"/>
        <v>#DIV/0!</v>
      </c>
      <c r="BX12" s="62" t="e">
        <f>BV12-BU12</f>
        <v>#DIV/0!</v>
      </c>
    </row>
    <row r="13" spans="1:76" ht="18.75">
      <c r="A13" s="48" t="s">
        <v>28</v>
      </c>
      <c r="B13" s="72">
        <v>3.3599</v>
      </c>
      <c r="C13" s="72">
        <v>2.5548</v>
      </c>
      <c r="D13" s="72">
        <v>22.8</v>
      </c>
      <c r="E13" s="72">
        <v>103.2</v>
      </c>
      <c r="F13" s="50">
        <f t="shared" si="3"/>
        <v>76.0379773207536</v>
      </c>
      <c r="G13" s="56">
        <f aca="true" t="shared" si="12" ref="G13:G20">C13/D13</f>
        <v>0.11205263157894738</v>
      </c>
      <c r="H13" s="55">
        <f aca="true" t="shared" si="13" ref="H13:H20">F13-E13</f>
        <v>-27.162022679246405</v>
      </c>
      <c r="I13" s="72">
        <v>0.5012</v>
      </c>
      <c r="J13" s="72">
        <v>0.4438</v>
      </c>
      <c r="K13" s="72">
        <v>2.458</v>
      </c>
      <c r="L13" s="72">
        <v>122.2</v>
      </c>
      <c r="M13" s="50">
        <f t="shared" si="4"/>
        <v>88.54748603351955</v>
      </c>
      <c r="N13" s="56">
        <f aca="true" t="shared" si="14" ref="N13:N20">J13/K13</f>
        <v>0.18055329536208298</v>
      </c>
      <c r="O13" s="55">
        <f aca="true" t="shared" si="15" ref="O13:O20">M13-L13</f>
        <v>-33.652513966480456</v>
      </c>
      <c r="P13" s="72">
        <v>0.1417</v>
      </c>
      <c r="Q13" s="72">
        <v>0.0729</v>
      </c>
      <c r="R13" s="72">
        <v>1.309</v>
      </c>
      <c r="S13" s="72">
        <v>94.2</v>
      </c>
      <c r="T13" s="50">
        <f t="shared" si="5"/>
        <v>51.44671841919549</v>
      </c>
      <c r="U13" s="56">
        <f aca="true" t="shared" si="16" ref="U13:U20">Q13/R13</f>
        <v>0.055691367456073344</v>
      </c>
      <c r="V13" s="55">
        <f aca="true" t="shared" si="17" ref="V13:V20">T13-S13</f>
        <v>-42.75328158080451</v>
      </c>
      <c r="W13" s="72">
        <v>0.0425</v>
      </c>
      <c r="X13" s="72">
        <v>0.034</v>
      </c>
      <c r="Y13" s="72">
        <v>0.58</v>
      </c>
      <c r="Z13" s="72">
        <v>94</v>
      </c>
      <c r="AA13" s="50">
        <f t="shared" si="6"/>
        <v>80</v>
      </c>
      <c r="AB13" s="56">
        <f aca="true" t="shared" si="18" ref="AB13:AB20">X13/Y13</f>
        <v>0.05862068965517242</v>
      </c>
      <c r="AC13" s="55">
        <f aca="true" t="shared" si="19" ref="AC13:AC20">AA13-Z13</f>
        <v>-14</v>
      </c>
      <c r="AD13" s="72">
        <v>0.006</v>
      </c>
      <c r="AE13" s="72">
        <v>0.007</v>
      </c>
      <c r="AF13" s="72">
        <v>0.661</v>
      </c>
      <c r="AG13" s="72">
        <v>93</v>
      </c>
      <c r="AH13" s="50">
        <f aca="true" t="shared" si="20" ref="AH13:AH20">(AE13/AD13)*100</f>
        <v>116.66666666666667</v>
      </c>
      <c r="AI13" s="73">
        <v>1.6</v>
      </c>
      <c r="AJ13" s="73">
        <v>3.7</v>
      </c>
      <c r="AK13" s="73">
        <v>10.7</v>
      </c>
      <c r="AL13" s="74">
        <v>100.9</v>
      </c>
      <c r="AM13" s="67">
        <f t="shared" si="0"/>
        <v>231.25</v>
      </c>
      <c r="AN13" s="69">
        <f t="shared" si="1"/>
        <v>34.57943925233645</v>
      </c>
      <c r="AO13" s="69">
        <f t="shared" si="2"/>
        <v>130.35</v>
      </c>
      <c r="AP13" s="75">
        <v>0.4172</v>
      </c>
      <c r="AQ13" s="76">
        <v>0.3543</v>
      </c>
      <c r="AR13" s="77">
        <v>6.505</v>
      </c>
      <c r="AS13" s="77">
        <v>107.4</v>
      </c>
      <c r="AT13" s="60">
        <f t="shared" si="7"/>
        <v>84.92329817833173</v>
      </c>
      <c r="AU13" s="61">
        <f aca="true" t="shared" si="21" ref="AU13:AU20">AQ13/AR13</f>
        <v>0.054465795541890856</v>
      </c>
      <c r="AV13" s="62">
        <f aca="true" t="shared" si="22" ref="AV13:AV20">AT13-AS13</f>
        <v>-22.47670182166827</v>
      </c>
      <c r="AW13" s="75">
        <v>2.1388</v>
      </c>
      <c r="AX13" s="76">
        <v>1.3994</v>
      </c>
      <c r="AY13" s="77">
        <v>8.195</v>
      </c>
      <c r="AZ13" s="77">
        <v>102</v>
      </c>
      <c r="BA13" s="60">
        <f t="shared" si="8"/>
        <v>65.42921264260333</v>
      </c>
      <c r="BB13" s="61">
        <f aca="true" t="shared" si="23" ref="BB13:BB20">AX13/AY13</f>
        <v>0.1707626601586333</v>
      </c>
      <c r="BC13" s="62">
        <f aca="true" t="shared" si="24" ref="BC13:BC20">BA13-AZ13</f>
        <v>-36.57078735739667</v>
      </c>
      <c r="BD13" s="78"/>
      <c r="BE13" s="77"/>
      <c r="BF13" s="77">
        <v>0.35</v>
      </c>
      <c r="BG13" s="77">
        <v>92.1</v>
      </c>
      <c r="BH13" s="60" t="e">
        <f t="shared" si="9"/>
        <v>#DIV/0!</v>
      </c>
      <c r="BI13" s="61">
        <f aca="true" t="shared" si="25" ref="BI13:BI20">BE13/BF13</f>
        <v>0</v>
      </c>
      <c r="BJ13" s="62" t="e">
        <f aca="true" t="shared" si="26" ref="BJ13:BJ20">BH13-BG13</f>
        <v>#DIV/0!</v>
      </c>
      <c r="BK13" s="75">
        <v>0.1934</v>
      </c>
      <c r="BL13" s="76">
        <v>0.1792</v>
      </c>
      <c r="BM13" s="77">
        <v>1.48</v>
      </c>
      <c r="BN13" s="77">
        <v>97.37</v>
      </c>
      <c r="BO13" s="60">
        <f t="shared" si="10"/>
        <v>92.65770423991727</v>
      </c>
      <c r="BP13" s="61">
        <f aca="true" t="shared" si="27" ref="BP13:BP20">BL13/BM13</f>
        <v>0.12108108108108108</v>
      </c>
      <c r="BQ13" s="62">
        <f aca="true" t="shared" si="28" ref="BQ13:BQ20">BO13-BN13</f>
        <v>-4.712295760082739</v>
      </c>
      <c r="BR13" s="78"/>
      <c r="BS13" s="77"/>
      <c r="BT13" s="79">
        <v>0.511</v>
      </c>
      <c r="BU13" s="79">
        <v>92.9</v>
      </c>
      <c r="BV13" s="60" t="e">
        <f t="shared" si="11"/>
        <v>#DIV/0!</v>
      </c>
      <c r="BW13" s="61">
        <f aca="true" t="shared" si="29" ref="BW13:BW20">BS13/BT13</f>
        <v>0</v>
      </c>
      <c r="BX13" s="62" t="e">
        <f aca="true" t="shared" si="30" ref="BX13:BX20">BV13-BU13</f>
        <v>#DIV/0!</v>
      </c>
    </row>
    <row r="14" spans="1:76" ht="68.25" customHeight="1">
      <c r="A14" s="71" t="s">
        <v>137</v>
      </c>
      <c r="B14" s="72">
        <v>9483</v>
      </c>
      <c r="C14" s="72">
        <v>8484</v>
      </c>
      <c r="D14" s="72">
        <v>16877</v>
      </c>
      <c r="E14" s="72">
        <v>106.2</v>
      </c>
      <c r="F14" s="50">
        <f t="shared" si="3"/>
        <v>89.46535906358747</v>
      </c>
      <c r="G14" s="56">
        <f t="shared" si="12"/>
        <v>0.5026959767731232</v>
      </c>
      <c r="H14" s="55">
        <f t="shared" si="13"/>
        <v>-16.734640936412532</v>
      </c>
      <c r="I14" s="72">
        <v>2496</v>
      </c>
      <c r="J14" s="72">
        <v>2672</v>
      </c>
      <c r="K14" s="72">
        <v>3303</v>
      </c>
      <c r="L14" s="72">
        <v>113.5</v>
      </c>
      <c r="M14" s="50">
        <f t="shared" si="4"/>
        <v>107.05128205128204</v>
      </c>
      <c r="N14" s="56">
        <f t="shared" si="14"/>
        <v>0.8089615501059643</v>
      </c>
      <c r="O14" s="55">
        <f t="shared" si="15"/>
        <v>-6.448717948717956</v>
      </c>
      <c r="P14" s="72">
        <v>1318</v>
      </c>
      <c r="Q14" s="72">
        <v>1104</v>
      </c>
      <c r="R14" s="72">
        <v>2062</v>
      </c>
      <c r="S14" s="72">
        <v>113.4</v>
      </c>
      <c r="T14" s="50">
        <f t="shared" si="5"/>
        <v>83.76327769347496</v>
      </c>
      <c r="U14" s="56">
        <f t="shared" si="16"/>
        <v>0.5354025218234724</v>
      </c>
      <c r="V14" s="55">
        <f t="shared" si="17"/>
        <v>-29.636722306525044</v>
      </c>
      <c r="W14" s="72">
        <v>1075</v>
      </c>
      <c r="X14" s="72">
        <v>1022</v>
      </c>
      <c r="Y14" s="72">
        <v>1552</v>
      </c>
      <c r="Z14" s="72">
        <v>106</v>
      </c>
      <c r="AA14" s="50">
        <f t="shared" si="6"/>
        <v>95.06976744186046</v>
      </c>
      <c r="AB14" s="56">
        <f t="shared" si="18"/>
        <v>0.6585051546391752</v>
      </c>
      <c r="AC14" s="55">
        <f t="shared" si="19"/>
        <v>-10.930232558139537</v>
      </c>
      <c r="AD14" s="72">
        <v>314</v>
      </c>
      <c r="AE14" s="72">
        <v>244</v>
      </c>
      <c r="AF14" s="72">
        <v>970</v>
      </c>
      <c r="AG14" s="72">
        <v>110.4</v>
      </c>
      <c r="AH14" s="50">
        <f t="shared" si="20"/>
        <v>77.70700636942675</v>
      </c>
      <c r="AI14" s="72"/>
      <c r="AJ14" s="72"/>
      <c r="AK14" s="72"/>
      <c r="AL14" s="72"/>
      <c r="AM14" s="50"/>
      <c r="AN14" s="51"/>
      <c r="AO14" s="51"/>
      <c r="AP14" s="75">
        <v>1009</v>
      </c>
      <c r="AQ14" s="76">
        <v>1028</v>
      </c>
      <c r="AR14" s="77">
        <v>23.02</v>
      </c>
      <c r="AS14" s="77">
        <v>116.3</v>
      </c>
      <c r="AT14" s="60">
        <f t="shared" si="7"/>
        <v>101.88305252725472</v>
      </c>
      <c r="AU14" s="61">
        <f t="shared" si="21"/>
        <v>44.656820156385756</v>
      </c>
      <c r="AV14" s="62">
        <f t="shared" si="22"/>
        <v>-14.416947472745278</v>
      </c>
      <c r="AW14" s="75">
        <v>294</v>
      </c>
      <c r="AX14" s="76">
        <v>309</v>
      </c>
      <c r="AY14" s="77">
        <v>1526</v>
      </c>
      <c r="AZ14" s="77">
        <v>115</v>
      </c>
      <c r="BA14" s="60">
        <f t="shared" si="8"/>
        <v>105.10204081632652</v>
      </c>
      <c r="BB14" s="61">
        <f t="shared" si="23"/>
        <v>0.20249017038007863</v>
      </c>
      <c r="BC14" s="62">
        <f t="shared" si="24"/>
        <v>-9.897959183673478</v>
      </c>
      <c r="BD14" s="78"/>
      <c r="BE14" s="77"/>
      <c r="BF14" s="77">
        <v>286</v>
      </c>
      <c r="BG14" s="77">
        <v>102.9</v>
      </c>
      <c r="BH14" s="60" t="e">
        <f t="shared" si="9"/>
        <v>#DIV/0!</v>
      </c>
      <c r="BI14" s="61">
        <f t="shared" si="25"/>
        <v>0</v>
      </c>
      <c r="BJ14" s="62" t="e">
        <f t="shared" si="26"/>
        <v>#DIV/0!</v>
      </c>
      <c r="BK14" s="75">
        <v>1892</v>
      </c>
      <c r="BL14" s="76">
        <v>1010</v>
      </c>
      <c r="BM14" s="77">
        <v>2249</v>
      </c>
      <c r="BN14" s="77">
        <v>81.66</v>
      </c>
      <c r="BO14" s="60">
        <f t="shared" si="10"/>
        <v>53.38266384778013</v>
      </c>
      <c r="BP14" s="61">
        <f t="shared" si="27"/>
        <v>0.4490884837705647</v>
      </c>
      <c r="BQ14" s="62">
        <f t="shared" si="28"/>
        <v>-28.277336152219867</v>
      </c>
      <c r="BR14" s="78"/>
      <c r="BS14" s="77"/>
      <c r="BT14" s="79">
        <v>628</v>
      </c>
      <c r="BU14" s="79">
        <v>119.6</v>
      </c>
      <c r="BV14" s="60" t="e">
        <f t="shared" si="11"/>
        <v>#DIV/0!</v>
      </c>
      <c r="BW14" s="61">
        <f t="shared" si="29"/>
        <v>0</v>
      </c>
      <c r="BX14" s="62" t="e">
        <f t="shared" si="30"/>
        <v>#DIV/0!</v>
      </c>
    </row>
    <row r="15" spans="1:76" ht="34.5" customHeight="1">
      <c r="A15" s="48" t="s">
        <v>138</v>
      </c>
      <c r="B15" s="72">
        <v>3590</v>
      </c>
      <c r="C15" s="72">
        <v>3274</v>
      </c>
      <c r="D15" s="72">
        <v>6225</v>
      </c>
      <c r="E15" s="72">
        <v>101.9</v>
      </c>
      <c r="F15" s="50">
        <f t="shared" si="3"/>
        <v>91.19777158774373</v>
      </c>
      <c r="G15" s="56">
        <f t="shared" si="12"/>
        <v>0.5259437751004016</v>
      </c>
      <c r="H15" s="55">
        <f t="shared" si="13"/>
        <v>-10.702228412256275</v>
      </c>
      <c r="I15" s="72">
        <v>845</v>
      </c>
      <c r="J15" s="72">
        <v>875</v>
      </c>
      <c r="K15" s="72">
        <v>1035</v>
      </c>
      <c r="L15" s="72">
        <v>106.8</v>
      </c>
      <c r="M15" s="50">
        <f t="shared" si="4"/>
        <v>103.55029585798816</v>
      </c>
      <c r="N15" s="56">
        <f t="shared" si="14"/>
        <v>0.8454106280193237</v>
      </c>
      <c r="O15" s="55">
        <f t="shared" si="15"/>
        <v>-3.2497041420118364</v>
      </c>
      <c r="P15" s="72">
        <v>481</v>
      </c>
      <c r="Q15" s="72">
        <v>470</v>
      </c>
      <c r="R15" s="72">
        <v>748</v>
      </c>
      <c r="S15" s="72">
        <v>111.1</v>
      </c>
      <c r="T15" s="50">
        <f t="shared" si="5"/>
        <v>97.71309771309772</v>
      </c>
      <c r="U15" s="56">
        <f t="shared" si="16"/>
        <v>0.6283422459893048</v>
      </c>
      <c r="V15" s="55">
        <f t="shared" si="17"/>
        <v>-13.38690228690227</v>
      </c>
      <c r="W15" s="72">
        <v>350</v>
      </c>
      <c r="X15" s="72">
        <v>350</v>
      </c>
      <c r="Y15" s="72">
        <v>556</v>
      </c>
      <c r="Z15" s="72">
        <v>97</v>
      </c>
      <c r="AA15" s="50">
        <f t="shared" si="6"/>
        <v>100</v>
      </c>
      <c r="AB15" s="56">
        <f t="shared" si="18"/>
        <v>0.6294964028776978</v>
      </c>
      <c r="AC15" s="55">
        <f t="shared" si="19"/>
        <v>3</v>
      </c>
      <c r="AD15" s="72">
        <v>90</v>
      </c>
      <c r="AE15" s="72">
        <v>90</v>
      </c>
      <c r="AF15" s="72">
        <v>332</v>
      </c>
      <c r="AG15" s="72">
        <v>97.9</v>
      </c>
      <c r="AH15" s="50">
        <f t="shared" si="20"/>
        <v>100</v>
      </c>
      <c r="AI15" s="80">
        <v>663.3</v>
      </c>
      <c r="AJ15" s="80">
        <v>975</v>
      </c>
      <c r="AK15" s="81">
        <v>1300</v>
      </c>
      <c r="AL15" s="81">
        <v>100</v>
      </c>
      <c r="AM15" s="50">
        <f t="shared" si="0"/>
        <v>146.99231117141568</v>
      </c>
      <c r="AN15" s="51">
        <f t="shared" si="1"/>
        <v>75</v>
      </c>
      <c r="AO15" s="51">
        <f t="shared" si="2"/>
        <v>46.99231117141568</v>
      </c>
      <c r="AP15" s="75">
        <v>375</v>
      </c>
      <c r="AQ15" s="76">
        <v>375</v>
      </c>
      <c r="AR15" s="77">
        <v>880</v>
      </c>
      <c r="AS15" s="77">
        <v>101.3</v>
      </c>
      <c r="AT15" s="60">
        <f t="shared" si="7"/>
        <v>100</v>
      </c>
      <c r="AU15" s="61">
        <f t="shared" si="21"/>
        <v>0.42613636363636365</v>
      </c>
      <c r="AV15" s="62">
        <f t="shared" si="22"/>
        <v>-1.2999999999999972</v>
      </c>
      <c r="AW15" s="75">
        <v>116</v>
      </c>
      <c r="AX15" s="76">
        <v>123</v>
      </c>
      <c r="AY15" s="77">
        <v>461</v>
      </c>
      <c r="AZ15" s="77">
        <v>118</v>
      </c>
      <c r="BA15" s="60">
        <f t="shared" si="8"/>
        <v>106.03448275862068</v>
      </c>
      <c r="BB15" s="61">
        <f t="shared" si="23"/>
        <v>0.2668112798264642</v>
      </c>
      <c r="BC15" s="62">
        <f t="shared" si="24"/>
        <v>-11.965517241379317</v>
      </c>
      <c r="BD15" s="78"/>
      <c r="BE15" s="77"/>
      <c r="BF15" s="77">
        <v>143</v>
      </c>
      <c r="BG15" s="77">
        <v>100</v>
      </c>
      <c r="BH15" s="60" t="e">
        <f t="shared" si="9"/>
        <v>#DIV/0!</v>
      </c>
      <c r="BI15" s="61">
        <f t="shared" si="25"/>
        <v>0</v>
      </c>
      <c r="BJ15" s="62" t="e">
        <f t="shared" si="26"/>
        <v>#DIV/0!</v>
      </c>
      <c r="BK15" s="75">
        <v>813</v>
      </c>
      <c r="BL15" s="76">
        <v>471</v>
      </c>
      <c r="BM15" s="77">
        <v>945</v>
      </c>
      <c r="BN15" s="77">
        <v>86.94</v>
      </c>
      <c r="BO15" s="60">
        <f t="shared" si="10"/>
        <v>57.93357933579336</v>
      </c>
      <c r="BP15" s="61">
        <f t="shared" si="27"/>
        <v>0.4984126984126984</v>
      </c>
      <c r="BQ15" s="62">
        <f t="shared" si="28"/>
        <v>-29.006420664206637</v>
      </c>
      <c r="BR15" s="78"/>
      <c r="BS15" s="77"/>
      <c r="BT15" s="79">
        <v>289</v>
      </c>
      <c r="BU15" s="79">
        <v>105.1</v>
      </c>
      <c r="BV15" s="60" t="e">
        <f t="shared" si="11"/>
        <v>#DIV/0!</v>
      </c>
      <c r="BW15" s="61">
        <f t="shared" si="29"/>
        <v>0</v>
      </c>
      <c r="BX15" s="62" t="e">
        <f t="shared" si="30"/>
        <v>#DIV/0!</v>
      </c>
    </row>
    <row r="16" spans="1:76" ht="17.25" customHeight="1">
      <c r="A16" s="48" t="s">
        <v>139</v>
      </c>
      <c r="B16" s="72">
        <v>0</v>
      </c>
      <c r="C16" s="72">
        <v>0</v>
      </c>
      <c r="D16" s="72">
        <v>2570</v>
      </c>
      <c r="E16" s="72">
        <v>103.6</v>
      </c>
      <c r="F16" s="50" t="e">
        <f t="shared" si="3"/>
        <v>#DIV/0!</v>
      </c>
      <c r="G16" s="56">
        <f t="shared" si="12"/>
        <v>0</v>
      </c>
      <c r="H16" s="55" t="e">
        <f t="shared" si="13"/>
        <v>#DIV/0!</v>
      </c>
      <c r="I16" s="72">
        <v>0</v>
      </c>
      <c r="J16" s="72"/>
      <c r="K16" s="72">
        <v>95</v>
      </c>
      <c r="L16" s="72">
        <v>118.8</v>
      </c>
      <c r="M16" s="50" t="e">
        <f t="shared" si="4"/>
        <v>#DIV/0!</v>
      </c>
      <c r="N16" s="56">
        <f t="shared" si="14"/>
        <v>0</v>
      </c>
      <c r="O16" s="55" t="e">
        <f t="shared" si="15"/>
        <v>#DIV/0!</v>
      </c>
      <c r="P16" s="72"/>
      <c r="Q16" s="72"/>
      <c r="R16" s="72">
        <v>132</v>
      </c>
      <c r="S16" s="72">
        <v>100</v>
      </c>
      <c r="T16" s="50" t="e">
        <f t="shared" si="5"/>
        <v>#DIV/0!</v>
      </c>
      <c r="U16" s="56">
        <f t="shared" si="16"/>
        <v>0</v>
      </c>
      <c r="V16" s="55" t="e">
        <f t="shared" si="17"/>
        <v>#DIV/0!</v>
      </c>
      <c r="W16" s="72"/>
      <c r="X16" s="72"/>
      <c r="Y16" s="72">
        <v>145</v>
      </c>
      <c r="Z16" s="72">
        <v>100</v>
      </c>
      <c r="AA16" s="50" t="e">
        <f t="shared" si="6"/>
        <v>#DIV/0!</v>
      </c>
      <c r="AB16" s="56">
        <f t="shared" si="18"/>
        <v>0</v>
      </c>
      <c r="AC16" s="55" t="e">
        <f t="shared" si="19"/>
        <v>#DIV/0!</v>
      </c>
      <c r="AD16" s="72"/>
      <c r="AE16" s="72"/>
      <c r="AF16" s="72">
        <v>187</v>
      </c>
      <c r="AG16" s="72">
        <v>106.9</v>
      </c>
      <c r="AH16" s="50" t="e">
        <f t="shared" si="20"/>
        <v>#DIV/0!</v>
      </c>
      <c r="AI16" s="72">
        <v>3870</v>
      </c>
      <c r="AJ16" s="72">
        <v>4050</v>
      </c>
      <c r="AK16" s="82">
        <v>5400</v>
      </c>
      <c r="AL16" s="82">
        <v>105.1</v>
      </c>
      <c r="AM16" s="50">
        <f t="shared" si="0"/>
        <v>104.65116279069768</v>
      </c>
      <c r="AN16" s="51">
        <f t="shared" si="1"/>
        <v>75</v>
      </c>
      <c r="AO16" s="51">
        <f t="shared" si="2"/>
        <v>-0.44883720930231163</v>
      </c>
      <c r="AP16" s="75"/>
      <c r="AQ16" s="76"/>
      <c r="AR16" s="77">
        <v>464</v>
      </c>
      <c r="AS16" s="77">
        <v>104.7</v>
      </c>
      <c r="AT16" s="60" t="e">
        <f t="shared" si="7"/>
        <v>#DIV/0!</v>
      </c>
      <c r="AU16" s="61">
        <f t="shared" si="21"/>
        <v>0</v>
      </c>
      <c r="AV16" s="62" t="e">
        <f t="shared" si="22"/>
        <v>#DIV/0!</v>
      </c>
      <c r="AW16" s="75"/>
      <c r="AX16" s="76"/>
      <c r="AY16" s="77">
        <v>908</v>
      </c>
      <c r="AZ16" s="77">
        <v>104</v>
      </c>
      <c r="BA16" s="60" t="e">
        <f t="shared" si="8"/>
        <v>#DIV/0!</v>
      </c>
      <c r="BB16" s="61">
        <f t="shared" si="23"/>
        <v>0</v>
      </c>
      <c r="BC16" s="62" t="e">
        <f t="shared" si="24"/>
        <v>#DIV/0!</v>
      </c>
      <c r="BD16" s="78"/>
      <c r="BE16" s="77"/>
      <c r="BF16" s="77">
        <v>235</v>
      </c>
      <c r="BG16" s="77">
        <v>101.7</v>
      </c>
      <c r="BH16" s="60" t="e">
        <f t="shared" si="9"/>
        <v>#DIV/0!</v>
      </c>
      <c r="BI16" s="61">
        <f t="shared" si="25"/>
        <v>0</v>
      </c>
      <c r="BJ16" s="62" t="e">
        <f t="shared" si="26"/>
        <v>#DIV/0!</v>
      </c>
      <c r="BK16" s="78"/>
      <c r="BL16" s="77"/>
      <c r="BM16" s="77">
        <v>179</v>
      </c>
      <c r="BN16" s="77">
        <v>101.13</v>
      </c>
      <c r="BO16" s="60" t="e">
        <f t="shared" si="10"/>
        <v>#DIV/0!</v>
      </c>
      <c r="BP16" s="61">
        <f t="shared" si="27"/>
        <v>0</v>
      </c>
      <c r="BQ16" s="62" t="e">
        <f t="shared" si="28"/>
        <v>#DIV/0!</v>
      </c>
      <c r="BR16" s="78"/>
      <c r="BS16" s="77"/>
      <c r="BT16" s="79">
        <v>115</v>
      </c>
      <c r="BU16" s="79">
        <v>82.7</v>
      </c>
      <c r="BV16" s="60" t="e">
        <f t="shared" si="11"/>
        <v>#DIV/0!</v>
      </c>
      <c r="BW16" s="61">
        <f t="shared" si="29"/>
        <v>0</v>
      </c>
      <c r="BX16" s="62" t="e">
        <f t="shared" si="30"/>
        <v>#DIV/0!</v>
      </c>
    </row>
    <row r="17" spans="1:76" ht="18.75">
      <c r="A17" s="48" t="s">
        <v>140</v>
      </c>
      <c r="B17" s="72">
        <v>16.2</v>
      </c>
      <c r="C17" s="72">
        <v>24.2</v>
      </c>
      <c r="D17" s="72">
        <v>105.4</v>
      </c>
      <c r="E17" s="72">
        <v>110.9</v>
      </c>
      <c r="F17" s="50">
        <f t="shared" si="3"/>
        <v>149.3827160493827</v>
      </c>
      <c r="G17" s="56">
        <f t="shared" si="12"/>
        <v>0.22960151802656545</v>
      </c>
      <c r="H17" s="55">
        <f t="shared" si="13"/>
        <v>38.4827160493827</v>
      </c>
      <c r="I17" s="72">
        <v>13.174</v>
      </c>
      <c r="J17" s="72">
        <v>23.227</v>
      </c>
      <c r="K17" s="72">
        <v>70</v>
      </c>
      <c r="L17" s="72">
        <v>106.1</v>
      </c>
      <c r="M17" s="50">
        <f t="shared" si="4"/>
        <v>176.3093972977076</v>
      </c>
      <c r="N17" s="56">
        <f t="shared" si="14"/>
        <v>0.33181428571428573</v>
      </c>
      <c r="O17" s="55">
        <f t="shared" si="15"/>
        <v>70.2093972977076</v>
      </c>
      <c r="P17" s="72"/>
      <c r="Q17" s="72"/>
      <c r="R17" s="72"/>
      <c r="S17" s="72"/>
      <c r="T17" s="50" t="e">
        <f t="shared" si="5"/>
        <v>#DIV/0!</v>
      </c>
      <c r="U17" s="56" t="e">
        <f t="shared" si="16"/>
        <v>#DIV/0!</v>
      </c>
      <c r="V17" s="55" t="e">
        <f t="shared" si="17"/>
        <v>#DIV/0!</v>
      </c>
      <c r="W17" s="72"/>
      <c r="X17" s="72"/>
      <c r="Y17" s="72"/>
      <c r="Z17" s="72"/>
      <c r="AA17" s="50" t="e">
        <f t="shared" si="6"/>
        <v>#DIV/0!</v>
      </c>
      <c r="AB17" s="56" t="e">
        <f t="shared" si="18"/>
        <v>#DIV/0!</v>
      </c>
      <c r="AC17" s="55" t="e">
        <f t="shared" si="19"/>
        <v>#DIV/0!</v>
      </c>
      <c r="AD17" s="72"/>
      <c r="AE17" s="72"/>
      <c r="AF17" s="72">
        <v>1</v>
      </c>
      <c r="AG17" s="72">
        <v>166.6</v>
      </c>
      <c r="AH17" s="50" t="e">
        <f t="shared" si="20"/>
        <v>#DIV/0!</v>
      </c>
      <c r="AI17" s="72">
        <v>1350</v>
      </c>
      <c r="AJ17" s="72">
        <v>1575</v>
      </c>
      <c r="AK17" s="82">
        <v>2100</v>
      </c>
      <c r="AL17" s="82">
        <v>116.7</v>
      </c>
      <c r="AM17" s="50">
        <f t="shared" si="0"/>
        <v>116.66666666666667</v>
      </c>
      <c r="AN17" s="51">
        <f t="shared" si="1"/>
        <v>75</v>
      </c>
      <c r="AO17" s="51">
        <f t="shared" si="2"/>
        <v>-0.03333333333333144</v>
      </c>
      <c r="AP17" s="78"/>
      <c r="AQ17" s="77"/>
      <c r="AR17" s="77"/>
      <c r="AS17" s="77"/>
      <c r="AT17" s="60" t="e">
        <f t="shared" si="7"/>
        <v>#DIV/0!</v>
      </c>
      <c r="AU17" s="61" t="e">
        <f t="shared" si="21"/>
        <v>#DIV/0!</v>
      </c>
      <c r="AV17" s="62" t="e">
        <f t="shared" si="22"/>
        <v>#DIV/0!</v>
      </c>
      <c r="AW17" s="78">
        <v>3.057</v>
      </c>
      <c r="AX17" s="77">
        <v>0.957</v>
      </c>
      <c r="AY17" s="77">
        <v>5.6</v>
      </c>
      <c r="AZ17" s="77">
        <v>104</v>
      </c>
      <c r="BA17" s="60">
        <f t="shared" si="8"/>
        <v>31.30520117762512</v>
      </c>
      <c r="BB17" s="61">
        <f t="shared" si="23"/>
        <v>0.17089285714285715</v>
      </c>
      <c r="BC17" s="62">
        <f t="shared" si="24"/>
        <v>-72.69479882237488</v>
      </c>
      <c r="BD17" s="78"/>
      <c r="BE17" s="77"/>
      <c r="BF17" s="77"/>
      <c r="BG17" s="77"/>
      <c r="BH17" s="60" t="e">
        <f t="shared" si="9"/>
        <v>#DIV/0!</v>
      </c>
      <c r="BI17" s="61" t="e">
        <f t="shared" si="25"/>
        <v>#DIV/0!</v>
      </c>
      <c r="BJ17" s="62" t="e">
        <f t="shared" si="26"/>
        <v>#DIV/0!</v>
      </c>
      <c r="BK17" s="78"/>
      <c r="BL17" s="77"/>
      <c r="BM17" s="77"/>
      <c r="BN17" s="77"/>
      <c r="BO17" s="60" t="e">
        <f t="shared" si="10"/>
        <v>#DIV/0!</v>
      </c>
      <c r="BP17" s="61" t="e">
        <f t="shared" si="27"/>
        <v>#DIV/0!</v>
      </c>
      <c r="BQ17" s="62" t="e">
        <f t="shared" si="28"/>
        <v>#DIV/0!</v>
      </c>
      <c r="BR17" s="78"/>
      <c r="BS17" s="77"/>
      <c r="BT17" s="77"/>
      <c r="BU17" s="77"/>
      <c r="BV17" s="60" t="e">
        <f t="shared" si="11"/>
        <v>#DIV/0!</v>
      </c>
      <c r="BW17" s="61" t="e">
        <f t="shared" si="29"/>
        <v>#DIV/0!</v>
      </c>
      <c r="BX17" s="62" t="e">
        <f t="shared" si="30"/>
        <v>#DIV/0!</v>
      </c>
    </row>
    <row r="18" spans="1:76" ht="47.25">
      <c r="A18" s="71" t="s">
        <v>141</v>
      </c>
      <c r="B18" s="72">
        <v>33.9</v>
      </c>
      <c r="C18" s="72">
        <v>26.4</v>
      </c>
      <c r="D18" s="72">
        <v>219</v>
      </c>
      <c r="E18" s="72">
        <v>109.1</v>
      </c>
      <c r="F18" s="50">
        <f t="shared" si="3"/>
        <v>77.87610619469027</v>
      </c>
      <c r="G18" s="56">
        <f t="shared" si="12"/>
        <v>0.12054794520547944</v>
      </c>
      <c r="H18" s="55">
        <f t="shared" si="13"/>
        <v>-31.22389380530973</v>
      </c>
      <c r="I18" s="72">
        <v>33.973</v>
      </c>
      <c r="J18" s="72">
        <v>26.421</v>
      </c>
      <c r="K18" s="72">
        <v>156.178</v>
      </c>
      <c r="L18" s="72">
        <v>109.3</v>
      </c>
      <c r="M18" s="50">
        <f t="shared" si="4"/>
        <v>77.77058252141407</v>
      </c>
      <c r="N18" s="56">
        <f t="shared" si="14"/>
        <v>0.16917235462100935</v>
      </c>
      <c r="O18" s="55">
        <f t="shared" si="15"/>
        <v>-31.529417478585927</v>
      </c>
      <c r="P18" s="72"/>
      <c r="Q18" s="72"/>
      <c r="R18" s="83">
        <v>0.003</v>
      </c>
      <c r="S18" s="72">
        <v>100</v>
      </c>
      <c r="T18" s="50" t="e">
        <f t="shared" si="5"/>
        <v>#DIV/0!</v>
      </c>
      <c r="U18" s="56">
        <f t="shared" si="16"/>
        <v>0</v>
      </c>
      <c r="V18" s="55" t="e">
        <f t="shared" si="17"/>
        <v>#DIV/0!</v>
      </c>
      <c r="W18" s="72"/>
      <c r="X18" s="72"/>
      <c r="Y18" s="72"/>
      <c r="Z18" s="72"/>
      <c r="AA18" s="50" t="e">
        <f t="shared" si="6"/>
        <v>#DIV/0!</v>
      </c>
      <c r="AB18" s="56" t="e">
        <f t="shared" si="18"/>
        <v>#DIV/0!</v>
      </c>
      <c r="AC18" s="55" t="e">
        <f t="shared" si="19"/>
        <v>#DIV/0!</v>
      </c>
      <c r="AD18" s="72"/>
      <c r="AE18" s="72"/>
      <c r="AF18" s="72"/>
      <c r="AG18" s="72"/>
      <c r="AH18" s="50" t="e">
        <f t="shared" si="20"/>
        <v>#DIV/0!</v>
      </c>
      <c r="AI18" s="72"/>
      <c r="AJ18" s="72"/>
      <c r="AK18" s="72"/>
      <c r="AL18" s="82"/>
      <c r="AM18" s="50"/>
      <c r="AN18" s="51"/>
      <c r="AO18" s="51"/>
      <c r="AP18" s="78"/>
      <c r="AQ18" s="77"/>
      <c r="AR18" s="77"/>
      <c r="AS18" s="77"/>
      <c r="AT18" s="60" t="e">
        <f t="shared" si="7"/>
        <v>#DIV/0!</v>
      </c>
      <c r="AU18" s="61" t="e">
        <f t="shared" si="21"/>
        <v>#DIV/0!</v>
      </c>
      <c r="AV18" s="62" t="e">
        <f t="shared" si="22"/>
        <v>#DIV/0!</v>
      </c>
      <c r="AW18" s="78"/>
      <c r="AX18" s="77"/>
      <c r="AY18" s="77">
        <v>2.5</v>
      </c>
      <c r="AZ18" s="77">
        <v>107</v>
      </c>
      <c r="BA18" s="60" t="e">
        <f t="shared" si="8"/>
        <v>#DIV/0!</v>
      </c>
      <c r="BB18" s="61">
        <f t="shared" si="23"/>
        <v>0</v>
      </c>
      <c r="BC18" s="62" t="e">
        <f t="shared" si="24"/>
        <v>#DIV/0!</v>
      </c>
      <c r="BD18" s="78"/>
      <c r="BE18" s="77"/>
      <c r="BF18" s="77"/>
      <c r="BG18" s="77"/>
      <c r="BH18" s="60" t="e">
        <f t="shared" si="9"/>
        <v>#DIV/0!</v>
      </c>
      <c r="BI18" s="61" t="e">
        <f t="shared" si="25"/>
        <v>#DIV/0!</v>
      </c>
      <c r="BJ18" s="62" t="e">
        <f t="shared" si="26"/>
        <v>#DIV/0!</v>
      </c>
      <c r="BK18" s="78"/>
      <c r="BL18" s="77"/>
      <c r="BM18" s="77"/>
      <c r="BN18" s="77"/>
      <c r="BO18" s="60" t="e">
        <f t="shared" si="10"/>
        <v>#DIV/0!</v>
      </c>
      <c r="BP18" s="61" t="e">
        <f t="shared" si="27"/>
        <v>#DIV/0!</v>
      </c>
      <c r="BQ18" s="62" t="e">
        <f t="shared" si="28"/>
        <v>#DIV/0!</v>
      </c>
      <c r="BR18" s="78"/>
      <c r="BS18" s="77"/>
      <c r="BT18" s="77"/>
      <c r="BU18" s="77"/>
      <c r="BV18" s="60" t="e">
        <f t="shared" si="11"/>
        <v>#DIV/0!</v>
      </c>
      <c r="BW18" s="61" t="e">
        <f t="shared" si="29"/>
        <v>#DIV/0!</v>
      </c>
      <c r="BX18" s="62" t="e">
        <f t="shared" si="30"/>
        <v>#DIV/0!</v>
      </c>
    </row>
    <row r="19" spans="1:76" ht="18.75">
      <c r="A19" s="48" t="s">
        <v>142</v>
      </c>
      <c r="B19" s="72"/>
      <c r="C19" s="72"/>
      <c r="D19" s="72">
        <v>8.3</v>
      </c>
      <c r="E19" s="72">
        <v>109.2</v>
      </c>
      <c r="F19" s="50" t="e">
        <f t="shared" si="3"/>
        <v>#DIV/0!</v>
      </c>
      <c r="G19" s="56">
        <f t="shared" si="12"/>
        <v>0</v>
      </c>
      <c r="H19" s="55" t="e">
        <f t="shared" si="13"/>
        <v>#DIV/0!</v>
      </c>
      <c r="I19" s="72"/>
      <c r="J19" s="72"/>
      <c r="K19" s="72">
        <v>8.3</v>
      </c>
      <c r="L19" s="72">
        <v>109.2</v>
      </c>
      <c r="M19" s="50" t="e">
        <f t="shared" si="4"/>
        <v>#DIV/0!</v>
      </c>
      <c r="N19" s="56">
        <f t="shared" si="14"/>
        <v>0</v>
      </c>
      <c r="O19" s="55" t="e">
        <f t="shared" si="15"/>
        <v>#DIV/0!</v>
      </c>
      <c r="P19" s="72"/>
      <c r="Q19" s="72"/>
      <c r="R19" s="72">
        <v>0</v>
      </c>
      <c r="S19" s="72">
        <v>0</v>
      </c>
      <c r="T19" s="50" t="e">
        <f t="shared" si="5"/>
        <v>#DIV/0!</v>
      </c>
      <c r="U19" s="56" t="e">
        <f t="shared" si="16"/>
        <v>#DIV/0!</v>
      </c>
      <c r="V19" s="55" t="e">
        <f t="shared" si="17"/>
        <v>#DIV/0!</v>
      </c>
      <c r="W19" s="72"/>
      <c r="X19" s="72"/>
      <c r="Y19" s="72"/>
      <c r="Z19" s="72"/>
      <c r="AA19" s="50" t="e">
        <f t="shared" si="6"/>
        <v>#DIV/0!</v>
      </c>
      <c r="AB19" s="56" t="e">
        <f t="shared" si="18"/>
        <v>#DIV/0!</v>
      </c>
      <c r="AC19" s="55" t="e">
        <f t="shared" si="19"/>
        <v>#DIV/0!</v>
      </c>
      <c r="AD19" s="72"/>
      <c r="AE19" s="72"/>
      <c r="AF19" s="72"/>
      <c r="AG19" s="72"/>
      <c r="AH19" s="50" t="e">
        <f t="shared" si="20"/>
        <v>#DIV/0!</v>
      </c>
      <c r="AI19" s="82">
        <v>1570</v>
      </c>
      <c r="AJ19" s="82">
        <v>1607</v>
      </c>
      <c r="AK19" s="82">
        <v>1920</v>
      </c>
      <c r="AL19" s="82">
        <v>100.4</v>
      </c>
      <c r="AM19" s="50">
        <f t="shared" si="0"/>
        <v>102.35668789808918</v>
      </c>
      <c r="AN19" s="51">
        <f t="shared" si="1"/>
        <v>83.69791666666667</v>
      </c>
      <c r="AO19" s="51">
        <f t="shared" si="2"/>
        <v>1.9566878980891715</v>
      </c>
      <c r="AP19" s="78"/>
      <c r="AQ19" s="77"/>
      <c r="AR19" s="77"/>
      <c r="AS19" s="77"/>
      <c r="AT19" s="60" t="e">
        <f t="shared" si="7"/>
        <v>#DIV/0!</v>
      </c>
      <c r="AU19" s="61" t="e">
        <f t="shared" si="21"/>
        <v>#DIV/0!</v>
      </c>
      <c r="AV19" s="62" t="e">
        <f t="shared" si="22"/>
        <v>#DIV/0!</v>
      </c>
      <c r="AW19" s="78"/>
      <c r="AX19" s="77"/>
      <c r="AY19" s="77"/>
      <c r="AZ19" s="77"/>
      <c r="BA19" s="60" t="e">
        <f t="shared" si="8"/>
        <v>#DIV/0!</v>
      </c>
      <c r="BB19" s="61" t="e">
        <f t="shared" si="23"/>
        <v>#DIV/0!</v>
      </c>
      <c r="BC19" s="62" t="e">
        <f t="shared" si="24"/>
        <v>#DIV/0!</v>
      </c>
      <c r="BD19" s="78"/>
      <c r="BE19" s="77"/>
      <c r="BF19" s="77"/>
      <c r="BG19" s="77"/>
      <c r="BH19" s="60" t="e">
        <f t="shared" si="9"/>
        <v>#DIV/0!</v>
      </c>
      <c r="BI19" s="61" t="e">
        <f t="shared" si="25"/>
        <v>#DIV/0!</v>
      </c>
      <c r="BJ19" s="62" t="e">
        <f t="shared" si="26"/>
        <v>#DIV/0!</v>
      </c>
      <c r="BK19" s="78"/>
      <c r="BL19" s="77"/>
      <c r="BM19" s="77"/>
      <c r="BN19" s="77"/>
      <c r="BO19" s="60" t="e">
        <f t="shared" si="10"/>
        <v>#DIV/0!</v>
      </c>
      <c r="BP19" s="61" t="e">
        <f t="shared" si="27"/>
        <v>#DIV/0!</v>
      </c>
      <c r="BQ19" s="62" t="e">
        <f t="shared" si="28"/>
        <v>#DIV/0!</v>
      </c>
      <c r="BR19" s="78"/>
      <c r="BS19" s="77"/>
      <c r="BT19" s="77"/>
      <c r="BU19" s="77"/>
      <c r="BV19" s="60" t="e">
        <f t="shared" si="11"/>
        <v>#DIV/0!</v>
      </c>
      <c r="BW19" s="61" t="e">
        <f t="shared" si="29"/>
        <v>#DIV/0!</v>
      </c>
      <c r="BX19" s="62" t="e">
        <f t="shared" si="30"/>
        <v>#DIV/0!</v>
      </c>
    </row>
    <row r="20" spans="1:76" ht="18.75">
      <c r="A20" s="65" t="s">
        <v>143</v>
      </c>
      <c r="B20" s="73">
        <v>64.032</v>
      </c>
      <c r="C20" s="73">
        <v>41.49</v>
      </c>
      <c r="D20" s="73">
        <v>499.89</v>
      </c>
      <c r="E20" s="73">
        <v>106.8</v>
      </c>
      <c r="F20" s="67">
        <f t="shared" si="3"/>
        <v>64.7957271364318</v>
      </c>
      <c r="G20" s="68">
        <f t="shared" si="12"/>
        <v>0.08299825961711577</v>
      </c>
      <c r="H20" s="66">
        <f t="shared" si="13"/>
        <v>-42.004272863568204</v>
      </c>
      <c r="I20" s="73">
        <v>57.498</v>
      </c>
      <c r="J20" s="73">
        <v>28.709</v>
      </c>
      <c r="K20" s="73">
        <v>144.167</v>
      </c>
      <c r="L20" s="73">
        <v>113.1</v>
      </c>
      <c r="M20" s="67">
        <f t="shared" si="4"/>
        <v>49.9304323628648</v>
      </c>
      <c r="N20" s="68">
        <f t="shared" si="14"/>
        <v>0.19913711182170676</v>
      </c>
      <c r="O20" s="66">
        <f t="shared" si="15"/>
        <v>-63.169567637135195</v>
      </c>
      <c r="P20" s="73">
        <v>0.29</v>
      </c>
      <c r="Q20" s="73">
        <v>3.69</v>
      </c>
      <c r="R20" s="73">
        <v>61.8</v>
      </c>
      <c r="S20" s="73">
        <v>102.7</v>
      </c>
      <c r="T20" s="67">
        <f t="shared" si="5"/>
        <v>1272.4137931034484</v>
      </c>
      <c r="U20" s="68">
        <f t="shared" si="16"/>
        <v>0.05970873786407767</v>
      </c>
      <c r="V20" s="66">
        <f t="shared" si="17"/>
        <v>1169.7137931034483</v>
      </c>
      <c r="W20" s="73">
        <v>-0.69</v>
      </c>
      <c r="X20" s="73">
        <v>0.415</v>
      </c>
      <c r="Y20" s="73">
        <v>23.1</v>
      </c>
      <c r="Z20" s="73">
        <v>105</v>
      </c>
      <c r="AA20" s="67">
        <v>0</v>
      </c>
      <c r="AB20" s="68">
        <f t="shared" si="18"/>
        <v>0.017965367965367962</v>
      </c>
      <c r="AC20" s="66">
        <f t="shared" si="19"/>
        <v>-105</v>
      </c>
      <c r="AD20" s="73">
        <v>0.007</v>
      </c>
      <c r="AE20" s="73">
        <v>0.126</v>
      </c>
      <c r="AF20" s="73">
        <v>44.9</v>
      </c>
      <c r="AG20" s="73">
        <v>104.2</v>
      </c>
      <c r="AH20" s="67">
        <f t="shared" si="20"/>
        <v>1800</v>
      </c>
      <c r="AI20" s="74">
        <v>510</v>
      </c>
      <c r="AJ20" s="74">
        <v>40</v>
      </c>
      <c r="AK20" s="74">
        <v>510</v>
      </c>
      <c r="AL20" s="74">
        <v>99.2</v>
      </c>
      <c r="AM20" s="67">
        <f t="shared" si="0"/>
        <v>7.8431372549019605</v>
      </c>
      <c r="AN20" s="69">
        <f t="shared" si="1"/>
        <v>7.8431372549019605</v>
      </c>
      <c r="AO20" s="69">
        <f t="shared" si="2"/>
        <v>-91.35686274509804</v>
      </c>
      <c r="AP20" s="78">
        <v>4.232</v>
      </c>
      <c r="AQ20" s="77">
        <v>3.2</v>
      </c>
      <c r="AR20" s="77">
        <v>60.2</v>
      </c>
      <c r="AS20" s="77">
        <v>102.7</v>
      </c>
      <c r="AT20" s="60">
        <f t="shared" si="7"/>
        <v>75.61436672967864</v>
      </c>
      <c r="AU20" s="61">
        <f t="shared" si="21"/>
        <v>0.053156146179401995</v>
      </c>
      <c r="AV20" s="62">
        <f t="shared" si="22"/>
        <v>-27.085633270321367</v>
      </c>
      <c r="AW20" s="78">
        <v>1.78</v>
      </c>
      <c r="AX20" s="77">
        <v>2.152</v>
      </c>
      <c r="AY20" s="77">
        <v>86.67</v>
      </c>
      <c r="AZ20" s="77">
        <v>107</v>
      </c>
      <c r="BA20" s="60">
        <f t="shared" si="8"/>
        <v>120.89887640449439</v>
      </c>
      <c r="BB20" s="61">
        <f t="shared" si="23"/>
        <v>0.024829814237913927</v>
      </c>
      <c r="BC20" s="62">
        <f t="shared" si="24"/>
        <v>13.898876404494388</v>
      </c>
      <c r="BD20" s="78"/>
      <c r="BE20" s="77"/>
      <c r="BF20" s="77">
        <v>6.7</v>
      </c>
      <c r="BG20" s="77">
        <v>109.8</v>
      </c>
      <c r="BH20" s="60" t="e">
        <f t="shared" si="9"/>
        <v>#DIV/0!</v>
      </c>
      <c r="BI20" s="61">
        <f t="shared" si="25"/>
        <v>0</v>
      </c>
      <c r="BJ20" s="62" t="e">
        <f t="shared" si="26"/>
        <v>#DIV/0!</v>
      </c>
      <c r="BK20" s="78">
        <v>0.1</v>
      </c>
      <c r="BL20" s="77">
        <v>3.1</v>
      </c>
      <c r="BM20" s="77">
        <v>32</v>
      </c>
      <c r="BN20" s="77">
        <v>102.98</v>
      </c>
      <c r="BO20" s="60">
        <f t="shared" si="10"/>
        <v>3100</v>
      </c>
      <c r="BP20" s="61">
        <f t="shared" si="27"/>
        <v>0.096875</v>
      </c>
      <c r="BQ20" s="62">
        <f t="shared" si="28"/>
        <v>2997.02</v>
      </c>
      <c r="BR20" s="78"/>
      <c r="BS20" s="77"/>
      <c r="BT20" s="77">
        <v>28.4</v>
      </c>
      <c r="BU20" s="77">
        <v>104.4</v>
      </c>
      <c r="BV20" s="60" t="e">
        <f t="shared" si="11"/>
        <v>#DIV/0!</v>
      </c>
      <c r="BW20" s="61">
        <f t="shared" si="29"/>
        <v>0</v>
      </c>
      <c r="BX20" s="62" t="e">
        <f t="shared" si="30"/>
        <v>#DIV/0!</v>
      </c>
    </row>
    <row r="21" spans="1:76" ht="18.75" customHeight="1">
      <c r="A21" s="65" t="s">
        <v>144</v>
      </c>
      <c r="B21" s="73">
        <v>1</v>
      </c>
      <c r="C21" s="73">
        <v>1.2</v>
      </c>
      <c r="D21" s="73">
        <v>0.9</v>
      </c>
      <c r="E21" s="73"/>
      <c r="F21" s="67" t="s">
        <v>145</v>
      </c>
      <c r="G21" s="68" t="s">
        <v>145</v>
      </c>
      <c r="H21" s="66" t="s">
        <v>145</v>
      </c>
      <c r="I21" s="73">
        <v>1</v>
      </c>
      <c r="J21" s="73">
        <v>1.2</v>
      </c>
      <c r="K21" s="73">
        <v>1.2</v>
      </c>
      <c r="L21" s="73"/>
      <c r="M21" s="67" t="s">
        <v>145</v>
      </c>
      <c r="N21" s="68" t="s">
        <v>145</v>
      </c>
      <c r="O21" s="66" t="s">
        <v>145</v>
      </c>
      <c r="P21" s="73">
        <v>1</v>
      </c>
      <c r="Q21" s="73">
        <v>1.5</v>
      </c>
      <c r="R21" s="73">
        <v>0.6</v>
      </c>
      <c r="S21" s="73"/>
      <c r="T21" s="67" t="s">
        <v>145</v>
      </c>
      <c r="U21" s="68" t="s">
        <v>145</v>
      </c>
      <c r="V21" s="66" t="s">
        <v>145</v>
      </c>
      <c r="W21" s="73">
        <v>1.1</v>
      </c>
      <c r="X21" s="73">
        <v>1.6</v>
      </c>
      <c r="Y21" s="73">
        <v>1</v>
      </c>
      <c r="Z21" s="73"/>
      <c r="AA21" s="67" t="s">
        <v>145</v>
      </c>
      <c r="AB21" s="68" t="s">
        <v>145</v>
      </c>
      <c r="AC21" s="66" t="s">
        <v>145</v>
      </c>
      <c r="AD21" s="73">
        <v>0.4</v>
      </c>
      <c r="AE21" s="73">
        <v>0.9</v>
      </c>
      <c r="AF21" s="73">
        <v>0.4</v>
      </c>
      <c r="AG21" s="73"/>
      <c r="AH21" s="67" t="s">
        <v>145</v>
      </c>
      <c r="AI21" s="74">
        <v>50.8</v>
      </c>
      <c r="AJ21" s="74">
        <v>51.1</v>
      </c>
      <c r="AK21" s="74">
        <v>52.2</v>
      </c>
      <c r="AL21" s="74">
        <v>130.2</v>
      </c>
      <c r="AM21" s="67">
        <f t="shared" si="0"/>
        <v>100.59055118110236</v>
      </c>
      <c r="AN21" s="69">
        <f t="shared" si="1"/>
        <v>97.8927203065134</v>
      </c>
      <c r="AO21" s="69">
        <f t="shared" si="2"/>
        <v>-29.609448818897633</v>
      </c>
      <c r="AP21" s="84">
        <v>1.2</v>
      </c>
      <c r="AQ21" s="85">
        <v>1.7</v>
      </c>
      <c r="AR21" s="85">
        <v>1.4</v>
      </c>
      <c r="AS21" s="85"/>
      <c r="AT21" s="60" t="s">
        <v>145</v>
      </c>
      <c r="AU21" s="61" t="s">
        <v>145</v>
      </c>
      <c r="AV21" s="62" t="s">
        <v>145</v>
      </c>
      <c r="AW21" s="84">
        <v>0.6</v>
      </c>
      <c r="AX21" s="85">
        <v>0.6</v>
      </c>
      <c r="AY21" s="85">
        <v>0.3</v>
      </c>
      <c r="AZ21" s="85"/>
      <c r="BA21" s="60" t="s">
        <v>145</v>
      </c>
      <c r="BB21" s="61" t="s">
        <v>145</v>
      </c>
      <c r="BC21" s="62" t="s">
        <v>145</v>
      </c>
      <c r="BD21" s="84">
        <v>1</v>
      </c>
      <c r="BE21" s="85">
        <v>1.3</v>
      </c>
      <c r="BF21" s="85">
        <v>0.9</v>
      </c>
      <c r="BG21" s="85"/>
      <c r="BH21" s="60" t="s">
        <v>145</v>
      </c>
      <c r="BI21" s="61" t="s">
        <v>145</v>
      </c>
      <c r="BJ21" s="62" t="s">
        <v>145</v>
      </c>
      <c r="BK21" s="84">
        <v>1.8</v>
      </c>
      <c r="BL21" s="85">
        <v>2.6</v>
      </c>
      <c r="BM21" s="85">
        <v>1.3</v>
      </c>
      <c r="BN21" s="85"/>
      <c r="BO21" s="60" t="s">
        <v>145</v>
      </c>
      <c r="BP21" s="61" t="s">
        <v>145</v>
      </c>
      <c r="BQ21" s="62" t="s">
        <v>145</v>
      </c>
      <c r="BR21" s="84">
        <v>1.4</v>
      </c>
      <c r="BS21" s="85">
        <v>1.1</v>
      </c>
      <c r="BT21" s="85">
        <v>0.7</v>
      </c>
      <c r="BU21" s="85"/>
      <c r="BV21" s="60" t="s">
        <v>145</v>
      </c>
      <c r="BW21" s="61" t="s">
        <v>145</v>
      </c>
      <c r="BX21" s="62" t="s">
        <v>145</v>
      </c>
    </row>
    <row r="22" spans="1:41" ht="18.75">
      <c r="A22" s="71" t="s">
        <v>146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50"/>
      <c r="AN22" s="51"/>
      <c r="AO22" s="51"/>
    </row>
    <row r="23" spans="1:41" ht="31.5">
      <c r="A23" s="48" t="s">
        <v>147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>
        <v>78321</v>
      </c>
      <c r="AJ23" s="87">
        <v>89286</v>
      </c>
      <c r="AK23" s="87">
        <v>119048</v>
      </c>
      <c r="AL23" s="87">
        <v>114</v>
      </c>
      <c r="AM23" s="50">
        <f t="shared" si="0"/>
        <v>114.00007660780634</v>
      </c>
      <c r="AN23" s="51">
        <f t="shared" si="1"/>
        <v>75</v>
      </c>
      <c r="AO23" s="51">
        <f t="shared" si="2"/>
        <v>7.660780633500508E-05</v>
      </c>
    </row>
    <row r="24" spans="1:41" ht="31.5">
      <c r="A24" s="48" t="s">
        <v>63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7">
        <v>1972.5</v>
      </c>
      <c r="AJ24" s="87">
        <v>2205</v>
      </c>
      <c r="AK24" s="87">
        <v>2940</v>
      </c>
      <c r="AL24" s="87">
        <v>111.8</v>
      </c>
      <c r="AM24" s="50">
        <f t="shared" si="0"/>
        <v>111.787072243346</v>
      </c>
      <c r="AN24" s="51">
        <f t="shared" si="1"/>
        <v>75</v>
      </c>
      <c r="AO24" s="51">
        <f t="shared" si="2"/>
        <v>-0.012927756653994038</v>
      </c>
    </row>
    <row r="25" spans="1:41" ht="31.5">
      <c r="A25" s="48" t="s">
        <v>64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7">
        <v>654</v>
      </c>
      <c r="AJ25" s="87">
        <v>747.7</v>
      </c>
      <c r="AK25" s="87">
        <v>997</v>
      </c>
      <c r="AL25" s="87">
        <v>114.3</v>
      </c>
      <c r="AM25" s="50">
        <f t="shared" si="0"/>
        <v>114.32721712538228</v>
      </c>
      <c r="AN25" s="51">
        <f t="shared" si="1"/>
        <v>74.99498495486459</v>
      </c>
      <c r="AO25" s="51">
        <f t="shared" si="2"/>
        <v>0.02721712538227905</v>
      </c>
    </row>
    <row r="26" spans="1:41" ht="31.5">
      <c r="A26" s="71" t="s">
        <v>148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7"/>
      <c r="AJ26" s="87"/>
      <c r="AK26" s="87"/>
      <c r="AL26" s="87"/>
      <c r="AM26" s="50"/>
      <c r="AN26" s="51"/>
      <c r="AO26" s="51"/>
    </row>
    <row r="27" spans="1:41" ht="62.25" customHeight="1">
      <c r="A27" s="48" t="s">
        <v>149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8">
        <v>36132</v>
      </c>
      <c r="AJ27" s="89">
        <v>43263.4</v>
      </c>
      <c r="AK27" s="88">
        <v>37000</v>
      </c>
      <c r="AL27" s="88">
        <v>97.4</v>
      </c>
      <c r="AM27" s="67">
        <f t="shared" si="0"/>
        <v>119.73707516882541</v>
      </c>
      <c r="AN27" s="69">
        <f t="shared" si="1"/>
        <v>116.92810810810812</v>
      </c>
      <c r="AO27" s="69">
        <f t="shared" si="2"/>
        <v>22.337075168825407</v>
      </c>
    </row>
    <row r="28" spans="1:41" ht="63">
      <c r="A28" s="48" t="s">
        <v>150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8">
        <v>0</v>
      </c>
      <c r="AJ28" s="88">
        <v>0</v>
      </c>
      <c r="AK28" s="88">
        <v>800</v>
      </c>
      <c r="AL28" s="88">
        <v>261.3</v>
      </c>
      <c r="AM28" s="67" t="e">
        <f t="shared" si="0"/>
        <v>#DIV/0!</v>
      </c>
      <c r="AN28" s="69">
        <f t="shared" si="1"/>
        <v>0</v>
      </c>
      <c r="AO28" s="69" t="e">
        <f t="shared" si="2"/>
        <v>#DIV/0!</v>
      </c>
    </row>
    <row r="29" spans="1:41" ht="18.75">
      <c r="A29" s="71" t="s">
        <v>53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  <c r="AJ29" s="87"/>
      <c r="AK29" s="87"/>
      <c r="AL29" s="87"/>
      <c r="AM29" s="50"/>
      <c r="AN29" s="51"/>
      <c r="AO29" s="51"/>
    </row>
    <row r="30" spans="1:41" ht="47.25">
      <c r="A30" s="48" t="s">
        <v>151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>
        <v>28.5</v>
      </c>
      <c r="AJ30" s="87">
        <v>28.5</v>
      </c>
      <c r="AK30" s="87">
        <v>32.8</v>
      </c>
      <c r="AL30" s="87">
        <v>115.1</v>
      </c>
      <c r="AM30" s="50">
        <f t="shared" si="0"/>
        <v>100</v>
      </c>
      <c r="AN30" s="51">
        <f t="shared" si="1"/>
        <v>86.89024390243904</v>
      </c>
      <c r="AO30" s="51">
        <f t="shared" si="2"/>
        <v>-15.099999999999994</v>
      </c>
    </row>
    <row r="31" spans="1:41" ht="18.75">
      <c r="A31" s="71" t="s">
        <v>67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50"/>
      <c r="AN31" s="51"/>
      <c r="AO31" s="51"/>
    </row>
    <row r="32" spans="1:41" ht="47.25">
      <c r="A32" s="48" t="s">
        <v>152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>
        <v>100</v>
      </c>
      <c r="AJ32" s="87">
        <v>102</v>
      </c>
      <c r="AK32" s="87">
        <v>110</v>
      </c>
      <c r="AL32" s="87">
        <v>110</v>
      </c>
      <c r="AM32" s="50">
        <f t="shared" si="0"/>
        <v>102</v>
      </c>
      <c r="AN32" s="51">
        <f t="shared" si="1"/>
        <v>92.72727272727272</v>
      </c>
      <c r="AO32" s="51">
        <f t="shared" si="2"/>
        <v>-8</v>
      </c>
    </row>
    <row r="33" spans="1:41" ht="47.25">
      <c r="A33" s="48" t="s">
        <v>153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>
        <v>103</v>
      </c>
      <c r="AJ33" s="87">
        <v>99</v>
      </c>
      <c r="AK33" s="87">
        <v>123</v>
      </c>
      <c r="AL33" s="87">
        <v>119.4</v>
      </c>
      <c r="AM33" s="50">
        <f t="shared" si="0"/>
        <v>96.11650485436894</v>
      </c>
      <c r="AN33" s="51">
        <f t="shared" si="1"/>
        <v>80.48780487804879</v>
      </c>
      <c r="AO33" s="51">
        <f t="shared" si="2"/>
        <v>-23.283495145631065</v>
      </c>
    </row>
    <row r="34" spans="1:41" ht="47.25">
      <c r="A34" s="48" t="s">
        <v>154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>
        <v>327</v>
      </c>
      <c r="AJ34" s="87">
        <v>329</v>
      </c>
      <c r="AK34" s="87">
        <v>330</v>
      </c>
      <c r="AL34" s="87">
        <v>100.9</v>
      </c>
      <c r="AM34" s="50">
        <f t="shared" si="0"/>
        <v>100.61162079510704</v>
      </c>
      <c r="AN34" s="51">
        <f t="shared" si="1"/>
        <v>99.69696969696969</v>
      </c>
      <c r="AO34" s="51">
        <f t="shared" si="2"/>
        <v>-0.2883792048929621</v>
      </c>
    </row>
    <row r="35" spans="1:41" ht="78.75">
      <c r="A35" s="48" t="s">
        <v>155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>
        <v>35</v>
      </c>
      <c r="AJ35" s="87">
        <v>45</v>
      </c>
      <c r="AK35" s="87"/>
      <c r="AL35" s="87"/>
      <c r="AM35" s="50">
        <f t="shared" si="0"/>
        <v>128.57142857142858</v>
      </c>
      <c r="AN35" s="51"/>
      <c r="AO35" s="51">
        <f t="shared" si="2"/>
        <v>128.57142857142858</v>
      </c>
    </row>
    <row r="36" spans="1:41" ht="31.5">
      <c r="A36" s="71" t="s">
        <v>86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J36" s="87"/>
      <c r="AK36" s="87"/>
      <c r="AL36" s="87"/>
      <c r="AM36" s="50"/>
      <c r="AN36" s="51"/>
      <c r="AO36" s="51"/>
    </row>
    <row r="37" spans="1:41" ht="31.5">
      <c r="A37" s="48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>
        <v>18</v>
      </c>
      <c r="AJ37" s="87">
        <v>18</v>
      </c>
      <c r="AK37" s="87">
        <v>18</v>
      </c>
      <c r="AL37" s="87">
        <v>100</v>
      </c>
      <c r="AM37" s="50">
        <f t="shared" si="0"/>
        <v>100</v>
      </c>
      <c r="AN37" s="51">
        <f t="shared" si="1"/>
        <v>100</v>
      </c>
      <c r="AO37" s="51">
        <f t="shared" si="2"/>
        <v>0</v>
      </c>
    </row>
    <row r="38" spans="1:41" ht="31.5">
      <c r="A38" s="48" t="s">
        <v>88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7">
        <v>49.7</v>
      </c>
      <c r="AJ38" s="87">
        <v>49.7</v>
      </c>
      <c r="AK38" s="87">
        <v>49.7</v>
      </c>
      <c r="AL38" s="87">
        <v>100</v>
      </c>
      <c r="AM38" s="50">
        <f t="shared" si="0"/>
        <v>100</v>
      </c>
      <c r="AN38" s="51">
        <f t="shared" si="1"/>
        <v>100</v>
      </c>
      <c r="AO38" s="51">
        <f t="shared" si="2"/>
        <v>0</v>
      </c>
    </row>
    <row r="39" spans="1:41" ht="47.25">
      <c r="A39" s="48" t="s">
        <v>89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7">
        <v>45.8</v>
      </c>
      <c r="AJ39" s="87">
        <v>45.8</v>
      </c>
      <c r="AK39" s="87">
        <v>45.8</v>
      </c>
      <c r="AL39" s="87">
        <v>100</v>
      </c>
      <c r="AM39" s="50">
        <f t="shared" si="0"/>
        <v>100</v>
      </c>
      <c r="AN39" s="51">
        <f t="shared" si="1"/>
        <v>100</v>
      </c>
      <c r="AO39" s="51">
        <f t="shared" si="2"/>
        <v>0</v>
      </c>
    </row>
    <row r="40" spans="1:41" ht="31.5">
      <c r="A40" s="48" t="s">
        <v>156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7">
        <v>41.1</v>
      </c>
      <c r="AJ40" s="87">
        <v>41.1</v>
      </c>
      <c r="AK40" s="87">
        <v>41.1</v>
      </c>
      <c r="AL40" s="87">
        <v>100</v>
      </c>
      <c r="AM40" s="50">
        <f t="shared" si="0"/>
        <v>100</v>
      </c>
      <c r="AN40" s="51">
        <f t="shared" si="1"/>
        <v>100</v>
      </c>
      <c r="AO40" s="51">
        <f t="shared" si="2"/>
        <v>0</v>
      </c>
    </row>
    <row r="41" spans="1:41" ht="18.75">
      <c r="A41" s="71" t="s">
        <v>157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7"/>
      <c r="AJ41" s="87"/>
      <c r="AK41" s="87"/>
      <c r="AL41" s="87"/>
      <c r="AM41" s="50"/>
      <c r="AN41" s="51"/>
      <c r="AO41" s="51"/>
    </row>
    <row r="42" spans="1:41" ht="78.75">
      <c r="A42" s="48" t="s">
        <v>158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7">
        <v>2.1</v>
      </c>
      <c r="AJ42" s="87">
        <v>1.3</v>
      </c>
      <c r="AK42" s="87"/>
      <c r="AL42" s="87"/>
      <c r="AM42" s="50"/>
      <c r="AN42" s="51"/>
      <c r="AO42" s="51"/>
    </row>
    <row r="43" spans="1:41" ht="47.25">
      <c r="A43" s="48" t="s">
        <v>159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7">
        <v>0</v>
      </c>
      <c r="AJ43" s="87">
        <v>0</v>
      </c>
      <c r="AK43" s="87"/>
      <c r="AL43" s="87"/>
      <c r="AM43" s="50"/>
      <c r="AN43" s="51"/>
      <c r="AO43" s="51"/>
    </row>
    <row r="44" spans="1:41" ht="31.5">
      <c r="A44" s="48" t="s">
        <v>160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7">
        <v>0</v>
      </c>
      <c r="AJ44" s="87">
        <v>0</v>
      </c>
      <c r="AK44" s="86"/>
      <c r="AL44" s="86"/>
      <c r="AM44" s="50"/>
      <c r="AN44" s="51"/>
      <c r="AO44" s="51"/>
    </row>
    <row r="45" spans="1:41" ht="47.25">
      <c r="A45" s="48" t="s">
        <v>161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>
        <v>0</v>
      </c>
      <c r="AJ45" s="87">
        <v>0</v>
      </c>
      <c r="AK45" s="86"/>
      <c r="AL45" s="86"/>
      <c r="AM45" s="50"/>
      <c r="AN45" s="51"/>
      <c r="AO45" s="51"/>
    </row>
    <row r="47" s="33" customFormat="1" ht="18.75">
      <c r="A47" s="33" t="s">
        <v>94</v>
      </c>
    </row>
    <row r="48" spans="1:38" s="33" customFormat="1" ht="18.75">
      <c r="A48" s="33" t="s">
        <v>95</v>
      </c>
      <c r="E48" s="33" t="s">
        <v>96</v>
      </c>
      <c r="AL48" s="33" t="s">
        <v>96</v>
      </c>
    </row>
  </sheetData>
  <sheetProtection selectLockedCells="1" selectUnlockedCells="1"/>
  <mergeCells count="2">
    <mergeCell ref="AJ1:AO2"/>
    <mergeCell ref="A3:AO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2014-07-25T10:42:49Z</dcterms:modified>
  <cp:category/>
  <cp:version/>
  <cp:contentType/>
  <cp:contentStatus/>
</cp:coreProperties>
</file>